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Q:\6. Розробка постанов\7. Зміни_до 282\2. СХВАЛЕНО\Екселі_формули\"/>
    </mc:Choice>
  </mc:AlternateContent>
  <xr:revisionPtr revIDLastSave="0" documentId="13_ncr:1_{11C9E839-FE30-4BB2-8094-86131866E1E3}" xr6:coauthVersionLast="47" xr6:coauthVersionMax="47" xr10:uidLastSave="{00000000-0000-0000-0000-000000000000}"/>
  <workbookProtection workbookAlgorithmName="SHA-512" workbookHashValue="HBDg3nZol+WJZDOcqbGFzoMJz6ilsxSj++qaWrThn6ZIwRI+DWWKjSBU/V02gG0abszBYKRUg2VtzojLvK4dRg==" workbookSaltValue="vDaJjLrBkpcXcsfOjjHFfw==" workbookSpinCount="100000" lockStructure="1"/>
  <bookViews>
    <workbookView xWindow="-120" yWindow="-120" windowWidth="38640" windowHeight="21120" tabRatio="849" xr2:uid="{D6AD159A-136D-4169-97A6-208A2DF57C0B}"/>
  </bookViews>
  <sheets>
    <sheet name="1-НКРЕКП-передача ее" sheetId="14" r:id="rId1"/>
    <sheet name="Додаток 1" sheetId="21" r:id="rId2"/>
    <sheet name="Додаток 2" sheetId="33" r:id="rId3"/>
    <sheet name="Додаток 3 " sheetId="20" r:id="rId4"/>
    <sheet name="Додаток 4" sheetId="28" r:id="rId5"/>
    <sheet name="Додаток 5" sheetId="32" r:id="rId6"/>
    <sheet name="Додаток 6" sheetId="37" r:id="rId7"/>
    <sheet name="Додаток 7" sheetId="34" r:id="rId8"/>
    <sheet name="Додаток 8" sheetId="35" r:id="rId9"/>
    <sheet name="Додаток 9" sheetId="36" r:id="rId10"/>
    <sheet name="Випада.чі списки" sheetId="39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[5]Inform!$E$6</definedName>
    <definedName name="ClDate_21">[6]Inform!$E$6</definedName>
    <definedName name="ClDate_25">[6]Inform!$E$6</definedName>
    <definedName name="ClDate_6">[7]Inform!$E$6</definedName>
    <definedName name="CompName">[5]Inform!$F$2</definedName>
    <definedName name="CompName_21">[6]Inform!$F$2</definedName>
    <definedName name="CompName_25">[6]Inform!$F$2</definedName>
    <definedName name="CompName_6">[7]Inform!$F$2</definedName>
    <definedName name="CompNameE">[5]Inform!$G$2</definedName>
    <definedName name="CompNameE_21">[6]Inform!$G$2</definedName>
    <definedName name="CompNameE_25">[6]Inform!$G$2</definedName>
    <definedName name="CompNameE_6">[7]Inform!$G$2</definedName>
    <definedName name="DATE_REPORT">#REF!</definedName>
    <definedName name="DetailNoProm">[4]ТехЗв!#REF!</definedName>
    <definedName name="DetailProm">[4]ТехЗв!#REF!</definedName>
    <definedName name="ds">'[8]7  Інші витрати'!#REF!</definedName>
    <definedName name="DTReport">#REF!</definedName>
    <definedName name="DTStartReport">#REF!</definedName>
    <definedName name="FinSource">[4]ТехЗв!#REF!</definedName>
    <definedName name="G">'[9]МТР Газ України'!$B$1</definedName>
    <definedName name="ij1sssss">'[10]7  Інші витрати'!#REF!</definedName>
    <definedName name="ITOGO">#REF!</definedName>
    <definedName name="j">'[11]МТР Газ України'!$B$4</definedName>
    <definedName name="kju">#REF!</definedName>
    <definedName name="kurs_prognoz">[12]ВЭД!#REF!</definedName>
    <definedName name="LastItem">[13]Лист1!$A$1</definedName>
    <definedName name="Listing">#REF!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Month">'[1]Додаток 2'!$G$6</definedName>
    <definedName name="MonthReport">#REF!</definedName>
    <definedName name="nnnn">[21]переработка!$B$5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[5]Inform!$E$5</definedName>
    <definedName name="OpDate_21">[6]Inform!$E$5</definedName>
    <definedName name="OpDate_25">[6]Inform!$E$5</definedName>
    <definedName name="OpDate_6">[7]Inform!$E$5</definedName>
    <definedName name="or">[4]ТехЗв!#REF!</definedName>
    <definedName name="Organization">#REF!</definedName>
    <definedName name="PIR">[4]ТехЗв!#REF!</definedName>
    <definedName name="plop">'[15]7  Інші витрати'!#REF!</definedName>
    <definedName name="Prom">[4]ТехЗв!#REF!</definedName>
    <definedName name="QR">[22]Inform!$E$5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[13]!ShowFil</definedName>
    <definedName name="SUBJECT_ID">#REF!</definedName>
    <definedName name="Summary">[4]ТехЗв!#REF!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ime_IDO_17">'[23]МТР Газ України'!$F$1</definedName>
    <definedName name="Time_ido_20">'[24]МТР Газ України'!$F$1</definedName>
    <definedName name="Title">#REF!</definedName>
    <definedName name="TitleTable">#REF!</definedName>
    <definedName name="TYPE_REPORT">#REF!</definedName>
    <definedName name="Unit">[5]Inform!$E$38</definedName>
    <definedName name="Unit_21">[6]Inform!$E$38</definedName>
    <definedName name="Unit_25">[6]Inform!$E$38</definedName>
    <definedName name="Unit_6">[7]Inform!$E$38</definedName>
    <definedName name="vcv">#REF!</definedName>
    <definedName name="WORK">#REF!</definedName>
    <definedName name="WQER">'[25]МТР Газ України'!$B$4</definedName>
    <definedName name="wr">'[25]МТР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'[25]МТР Газ України'!$B$4</definedName>
    <definedName name="еее">'[16]МТР Газ України'!$B$1</definedName>
    <definedName name="жл">[26]Inform!$G$2</definedName>
    <definedName name="Заголовок">#REF!</definedName>
    <definedName name="зар.пл.">[26]Inform!$F$2</definedName>
    <definedName name="Звітний_місяць">#REF!</definedName>
    <definedName name="Звітний_рік">#REF!</definedName>
    <definedName name="Зона_переліку">#REF!</definedName>
    <definedName name="і">[27]Inform!$F$2</definedName>
    <definedName name="ів">#REF!</definedName>
    <definedName name="ів___0">#REF!</definedName>
    <definedName name="ів_22">#REF!</definedName>
    <definedName name="ів_26">#REF!</definedName>
    <definedName name="івів">'[9]МТР Газ України'!$B$1</definedName>
    <definedName name="іцу">[22]Inform!$G$2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'[11]МТР Газ України'!$F$1</definedName>
    <definedName name="коэф_риска">[29]ВЭД!#REF!</definedName>
    <definedName name="мтр">#REF!</definedName>
    <definedName name="налоги">[30]Inform!$F$2</definedName>
    <definedName name="нннннн">#REF!</definedName>
    <definedName name="_xlnm.Print_Area" localSheetId="0">'1-НКРЕКП-передача ее'!$A$1:$P$126</definedName>
    <definedName name="_xlnm.Print_Area" localSheetId="1">'Додаток 1'!$A$1:$L$67</definedName>
    <definedName name="_xlnm.Print_Area" localSheetId="2">'Додаток 2'!$A$1:$K$34</definedName>
    <definedName name="_xlnm.Print_Area" localSheetId="3">'Додаток 3 '!$A$1:$L$64</definedName>
    <definedName name="_xlnm.Print_Area" localSheetId="4">'Додаток 4'!$A$1:$H$85</definedName>
    <definedName name="_xlnm.Print_Area" localSheetId="5">'Додаток 5'!$A$1:$U$31</definedName>
    <definedName name="_xlnm.Print_Area" localSheetId="7">'Додаток 7'!$A$1:$G$28</definedName>
    <definedName name="_xlnm.Print_Area" localSheetId="8">'Додаток 8'!$A$1:$H$31</definedName>
    <definedName name="_xlnm.Print_Area" localSheetId="9">'Додаток 9'!$A$1:$H$32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[31]Inform!$E$6</definedName>
    <definedName name="пр">#REF!</definedName>
    <definedName name="прпрл">#REF!</definedName>
    <definedName name="пса24о53">'[32]МТР Газ України'!$B$4</definedName>
    <definedName name="уке">[33]Inform!$G$2</definedName>
    <definedName name="Фактичний_місяць">#REF!</definedName>
    <definedName name="фів">'[25]МТР Газ України'!$B$4</definedName>
    <definedName name="філія">[34]параметри!$A$1</definedName>
    <definedName name="фтт">'[35]МТР Газ України'!$B$1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" i="39" l="1"/>
  <c r="E4" i="39" s="1"/>
  <c r="E5" i="39" s="1"/>
  <c r="E6" i="39" s="1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E22" i="39" s="1"/>
  <c r="E23" i="39" s="1"/>
  <c r="E24" i="39" s="1"/>
  <c r="F13" i="32"/>
  <c r="G13" i="32" s="1"/>
  <c r="H13" i="32" s="1"/>
  <c r="I13" i="32" s="1"/>
  <c r="J13" i="32" s="1"/>
  <c r="K13" i="32" s="1"/>
  <c r="L13" i="32" s="1"/>
  <c r="M13" i="32" s="1"/>
  <c r="N13" i="32" s="1"/>
  <c r="O13" i="32" s="1"/>
  <c r="P13" i="32" s="1"/>
  <c r="Q13" i="32" s="1"/>
  <c r="R13" i="32" s="1"/>
  <c r="S13" i="32" s="1"/>
  <c r="T13" i="32" s="1"/>
  <c r="U13" i="32" s="1"/>
  <c r="V13" i="32" s="1"/>
  <c r="W13" i="32" s="1"/>
  <c r="G112" i="14"/>
  <c r="I112" i="14"/>
  <c r="E18" i="32"/>
  <c r="F18" i="32"/>
  <c r="G18" i="32"/>
  <c r="H18" i="32"/>
  <c r="I18" i="32"/>
  <c r="J18" i="32"/>
  <c r="K18" i="32"/>
  <c r="L18" i="32"/>
  <c r="M18" i="32"/>
  <c r="N18" i="32"/>
  <c r="O18" i="32"/>
  <c r="R20" i="32"/>
  <c r="S20" i="32"/>
  <c r="R21" i="32"/>
  <c r="S21" i="32"/>
  <c r="R22" i="32"/>
  <c r="S22" i="32"/>
  <c r="R23" i="32"/>
  <c r="S23" i="32"/>
  <c r="S19" i="32"/>
  <c r="R19" i="32"/>
  <c r="R15" i="32"/>
  <c r="S15" i="32"/>
  <c r="R16" i="32"/>
  <c r="S16" i="32"/>
  <c r="R17" i="32"/>
  <c r="S17" i="32"/>
  <c r="S14" i="32"/>
  <c r="R14" i="32"/>
  <c r="Q14" i="32"/>
  <c r="P14" i="32"/>
  <c r="W18" i="32" l="1"/>
  <c r="V18" i="32"/>
  <c r="S18" i="32"/>
  <c r="R18" i="32"/>
  <c r="D18" i="32"/>
  <c r="P15" i="32"/>
  <c r="T15" i="32" s="1"/>
  <c r="Q15" i="32"/>
  <c r="U15" i="32" s="1"/>
  <c r="P16" i="32"/>
  <c r="T16" i="32" s="1"/>
  <c r="Q16" i="32"/>
  <c r="U16" i="32" s="1"/>
  <c r="P17" i="32"/>
  <c r="T17" i="32" s="1"/>
  <c r="Q17" i="32"/>
  <c r="U17" i="32" s="1"/>
  <c r="P19" i="32"/>
  <c r="T19" i="32" s="1"/>
  <c r="Q19" i="32"/>
  <c r="U19" i="32" s="1"/>
  <c r="P20" i="32"/>
  <c r="T20" i="32" s="1"/>
  <c r="Q20" i="32"/>
  <c r="U20" i="32" s="1"/>
  <c r="P21" i="32"/>
  <c r="T21" i="32" s="1"/>
  <c r="Q21" i="32"/>
  <c r="U21" i="32" s="1"/>
  <c r="P22" i="32"/>
  <c r="T22" i="32" s="1"/>
  <c r="Q22" i="32"/>
  <c r="U22" i="32" s="1"/>
  <c r="P23" i="32"/>
  <c r="T23" i="32" s="1"/>
  <c r="Q23" i="32"/>
  <c r="U23" i="32" s="1"/>
  <c r="U14" i="32"/>
  <c r="T14" i="32"/>
  <c r="E13" i="32"/>
  <c r="M49" i="14"/>
  <c r="M50" i="14"/>
  <c r="M46" i="14"/>
  <c r="J25" i="14"/>
  <c r="J24" i="14" s="1"/>
  <c r="J57" i="14" s="1"/>
  <c r="P18" i="32" l="1"/>
  <c r="T18" i="32" s="1"/>
  <c r="Q18" i="32"/>
  <c r="U18" i="32" s="1"/>
  <c r="O25" i="14"/>
  <c r="O24" i="14" s="1"/>
  <c r="P25" i="14"/>
  <c r="P24" i="14" s="1"/>
  <c r="N25" i="14"/>
  <c r="N24" i="14" s="1"/>
  <c r="K100" i="14"/>
  <c r="G100" i="14"/>
  <c r="H100" i="14"/>
  <c r="I100" i="14"/>
  <c r="F100" i="14"/>
  <c r="F81" i="14"/>
  <c r="G81" i="14"/>
  <c r="I66" i="14"/>
  <c r="I65" i="14" s="1"/>
  <c r="J22" i="33"/>
  <c r="H22" i="33"/>
  <c r="G22" i="33"/>
  <c r="E22" i="33"/>
  <c r="G13" i="33"/>
  <c r="H13" i="33"/>
  <c r="J13" i="33"/>
  <c r="E13" i="33"/>
  <c r="G66" i="14"/>
  <c r="G65" i="14" s="1"/>
  <c r="H66" i="14"/>
  <c r="H65" i="14" s="1"/>
  <c r="F66" i="14"/>
  <c r="F65" i="14" s="1"/>
  <c r="L29" i="14"/>
  <c r="L25" i="14" s="1"/>
  <c r="L24" i="14" s="1"/>
  <c r="L57" i="14" s="1"/>
  <c r="K29" i="14"/>
  <c r="K25" i="14" s="1"/>
  <c r="K24" i="14" s="1"/>
  <c r="K57" i="14" s="1"/>
  <c r="I29" i="14"/>
  <c r="I25" i="14" s="1"/>
  <c r="I24" i="14" s="1"/>
  <c r="H29" i="14"/>
  <c r="H25" i="14" s="1"/>
  <c r="H24" i="14" s="1"/>
  <c r="G29" i="14"/>
  <c r="G25" i="14" s="1"/>
  <c r="G24" i="14" s="1"/>
  <c r="G57" i="14" s="1"/>
  <c r="F29" i="14"/>
  <c r="F25" i="14" s="1"/>
  <c r="F24" i="14" s="1"/>
  <c r="I102" i="14"/>
  <c r="G102" i="14"/>
  <c r="M60" i="14"/>
  <c r="M61" i="14"/>
  <c r="M59" i="14"/>
  <c r="M56" i="14"/>
  <c r="M55" i="14"/>
  <c r="M53" i="14"/>
  <c r="M51" i="14"/>
  <c r="M48" i="14"/>
  <c r="M47" i="14"/>
  <c r="M44" i="14"/>
  <c r="M43" i="14"/>
  <c r="M42" i="14"/>
  <c r="M39" i="14"/>
  <c r="M40" i="14"/>
  <c r="M41" i="14"/>
  <c r="M38" i="14"/>
  <c r="M36" i="14"/>
  <c r="M37" i="14"/>
  <c r="M35" i="14"/>
  <c r="M100" i="14"/>
  <c r="M34" i="14"/>
  <c r="M33" i="14"/>
  <c r="M32" i="14"/>
  <c r="M30" i="14"/>
  <c r="M31" i="14"/>
  <c r="M28" i="14"/>
  <c r="M27" i="14"/>
  <c r="M26" i="14"/>
  <c r="I52" i="14" l="1"/>
  <c r="I57" i="14"/>
  <c r="H52" i="14"/>
  <c r="F52" i="14"/>
  <c r="M24" i="14"/>
  <c r="M57" i="14" s="1"/>
  <c r="M62" i="14" s="1"/>
  <c r="G52" i="14"/>
  <c r="M52" i="14" s="1"/>
  <c r="M29" i="14"/>
  <c r="M2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Q100" authorId="0" shapeId="0" xr:uid="{C3DF7C6C-925F-44E1-B1D1-7D7B76EE46A3}">
      <text>
        <r>
          <rPr>
            <sz val="14"/>
            <color indexed="81"/>
            <rFont val="Tahoma"/>
            <family val="2"/>
            <charset val="204"/>
          </rPr>
          <t xml:space="preserve">ОСП має щоквартально заповнювати клітинку Q94 (якщо звіт за 1-й кв. то зазначається цифра </t>
        </r>
        <r>
          <rPr>
            <b/>
            <sz val="14"/>
            <color indexed="81"/>
            <rFont val="Tahoma"/>
            <family val="2"/>
            <charset val="204"/>
          </rPr>
          <t>3</t>
        </r>
        <r>
          <rPr>
            <sz val="14"/>
            <color indexed="81"/>
            <rFont val="Tahoma"/>
            <family val="2"/>
            <charset val="204"/>
          </rPr>
          <t xml:space="preserve">; якщо за 1-ше півріччя - то </t>
        </r>
        <r>
          <rPr>
            <b/>
            <sz val="14"/>
            <color indexed="81"/>
            <rFont val="Tahoma"/>
            <family val="2"/>
            <charset val="204"/>
          </rPr>
          <t>6</t>
        </r>
        <r>
          <rPr>
            <sz val="14"/>
            <color indexed="81"/>
            <rFont val="Tahoma"/>
            <family val="2"/>
            <charset val="204"/>
          </rPr>
          <t xml:space="preserve">; за 9 міс.  - </t>
        </r>
        <r>
          <rPr>
            <b/>
            <sz val="14"/>
            <color indexed="81"/>
            <rFont val="Tahoma"/>
            <family val="2"/>
            <charset val="204"/>
          </rPr>
          <t>9</t>
        </r>
        <r>
          <rPr>
            <sz val="14"/>
            <color indexed="81"/>
            <rFont val="Tahoma"/>
            <family val="2"/>
            <charset val="204"/>
          </rPr>
          <t xml:space="preserve">; за рік - </t>
        </r>
        <r>
          <rPr>
            <b/>
            <sz val="14"/>
            <color indexed="81"/>
            <rFont val="Tahoma"/>
            <family val="2"/>
            <charset val="204"/>
          </rPr>
          <t>12</t>
        </r>
        <r>
          <rPr>
            <sz val="14"/>
            <color indexed="81"/>
            <rFont val="Tahoma"/>
            <family val="2"/>
            <charset val="204"/>
          </rPr>
          <t>)</t>
        </r>
      </text>
    </comment>
  </commentList>
</comments>
</file>

<file path=xl/sharedStrings.xml><?xml version="1.0" encoding="utf-8"?>
<sst xmlns="http://schemas.openxmlformats.org/spreadsheetml/2006/main" count="2026" uniqueCount="659">
  <si>
    <t>ЗВІТНІСТЬ</t>
  </si>
  <si>
    <t>Подають</t>
  </si>
  <si>
    <t>№ з/п</t>
  </si>
  <si>
    <t>Одиниця
виміру</t>
  </si>
  <si>
    <t>Код рядка </t>
  </si>
  <si>
    <t>фактично </t>
  </si>
  <si>
    <t>А </t>
  </si>
  <si>
    <t>Б</t>
  </si>
  <si>
    <t>В</t>
  </si>
  <si>
    <t>Г</t>
  </si>
  <si>
    <t>тис. грн</t>
  </si>
  <si>
    <t>005</t>
  </si>
  <si>
    <t>1.1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</si>
  <si>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</si>
  <si>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</si>
  <si>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</si>
  <si>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</si>
  <si>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</si>
  <si>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</si>
  <si>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</si>
  <si>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</si>
  <si>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</si>
  <si>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070</t>
  </si>
  <si>
    <t>075</t>
  </si>
  <si>
    <t>080</t>
  </si>
  <si>
    <t>085</t>
  </si>
  <si>
    <t>1.2</t>
  </si>
  <si>
    <t>090</t>
  </si>
  <si>
    <t>095</t>
  </si>
  <si>
    <t>100</t>
  </si>
  <si>
    <t>110</t>
  </si>
  <si>
    <t>115</t>
  </si>
  <si>
    <t>120</t>
  </si>
  <si>
    <t>125</t>
  </si>
  <si>
    <t>2</t>
  </si>
  <si>
    <t>130</t>
  </si>
  <si>
    <t>2.1</t>
  </si>
  <si>
    <t>135</t>
  </si>
  <si>
    <t>140</t>
  </si>
  <si>
    <t>2.3</t>
  </si>
  <si>
    <t>2.4</t>
  </si>
  <si>
    <t>3</t>
  </si>
  <si>
    <t>3.1</t>
  </si>
  <si>
    <t>3.2</t>
  </si>
  <si>
    <t>3.3</t>
  </si>
  <si>
    <t>3.4</t>
  </si>
  <si>
    <t>4</t>
  </si>
  <si>
    <t>6</t>
  </si>
  <si>
    <t>7</t>
  </si>
  <si>
    <t>8</t>
  </si>
  <si>
    <t>9</t>
  </si>
  <si>
    <t>10</t>
  </si>
  <si>
    <t>11</t>
  </si>
  <si>
    <t>Термін  подання</t>
  </si>
  <si>
    <t>2.2</t>
  </si>
  <si>
    <t>060</t>
  </si>
  <si>
    <t>065</t>
  </si>
  <si>
    <t>105</t>
  </si>
  <si>
    <t>Показники</t>
  </si>
  <si>
    <t>Найменування показників</t>
  </si>
  <si>
    <t>1.3</t>
  </si>
  <si>
    <t>1.4</t>
  </si>
  <si>
    <t>1.4.1</t>
  </si>
  <si>
    <t>1.4.2</t>
  </si>
  <si>
    <t>3.5</t>
  </si>
  <si>
    <t>2.4.1</t>
  </si>
  <si>
    <t>2.4.2</t>
  </si>
  <si>
    <t>2.4.3</t>
  </si>
  <si>
    <t>2.4.4</t>
  </si>
  <si>
    <t>2.4.5</t>
  </si>
  <si>
    <t>2.4.6</t>
  </si>
  <si>
    <t>3.4.1</t>
  </si>
  <si>
    <t>3.4.2</t>
  </si>
  <si>
    <t>3.4.3</t>
  </si>
  <si>
    <t>3.4.4</t>
  </si>
  <si>
    <t>3.4.5</t>
  </si>
  <si>
    <t>3.4.6</t>
  </si>
  <si>
    <t>фактично</t>
  </si>
  <si>
    <t>Місцезнаходження:</t>
  </si>
  <si>
    <t>(ініціали, прізвище)</t>
  </si>
  <si>
    <t>…</t>
  </si>
  <si>
    <t>А</t>
  </si>
  <si>
    <t>Передача електричної енергії</t>
  </si>
  <si>
    <t>сировина та допоміжні матеріали</t>
  </si>
  <si>
    <t>1.5</t>
  </si>
  <si>
    <t>1.6</t>
  </si>
  <si>
    <t>1.8</t>
  </si>
  <si>
    <t>1.9</t>
  </si>
  <si>
    <t>2.5</t>
  </si>
  <si>
    <t>5</t>
  </si>
  <si>
    <t xml:space="preserve">Фінансові результати від операційної діяльності      </t>
  </si>
  <si>
    <t xml:space="preserve">Фінансові результати від звичайної діяльності до оподаткування         </t>
  </si>
  <si>
    <t>Прибуток/збиток (+/-)</t>
  </si>
  <si>
    <t>Інша діяльність   (фактично)</t>
  </si>
  <si>
    <t>1.10</t>
  </si>
  <si>
    <t>Фактична структура чисельності персоналу</t>
  </si>
  <si>
    <t>(звітний  період)</t>
  </si>
  <si>
    <t>Категорії працівників</t>
  </si>
  <si>
    <t>Код рядка</t>
  </si>
  <si>
    <t>бухгалтери, економісти, фінансисти</t>
  </si>
  <si>
    <t>інженерно-технічні працівники, усього</t>
  </si>
  <si>
    <t>диспетчери</t>
  </si>
  <si>
    <t>майстри</t>
  </si>
  <si>
    <t>інспектори</t>
  </si>
  <si>
    <t>техніки</t>
  </si>
  <si>
    <t>055</t>
  </si>
  <si>
    <t>робітники, усього</t>
  </si>
  <si>
    <t>Усього: адміністративна чисельність персоналу</t>
  </si>
  <si>
    <t>керівники</t>
  </si>
  <si>
    <t>юрисконсульти</t>
  </si>
  <si>
    <t>145</t>
  </si>
  <si>
    <t>150</t>
  </si>
  <si>
    <t>155</t>
  </si>
  <si>
    <t>Усього: чисельність персоналу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</si>
  <si>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</si>
  <si>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</si>
  <si>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</si>
  <si>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</si>
  <si>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</si>
  <si>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</si>
  <si>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</si>
  <si>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</si>
  <si>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</si>
  <si>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</si>
  <si>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</si>
  <si>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</si>
  <si>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у т. ч.: контролери</t>
  </si>
  <si>
    <t>220</t>
  </si>
  <si>
    <t>225</t>
  </si>
  <si>
    <t>230</t>
  </si>
  <si>
    <t>водії</t>
  </si>
  <si>
    <t>235</t>
  </si>
  <si>
    <t>інші</t>
  </si>
  <si>
    <t>240</t>
  </si>
  <si>
    <t>3.5.5</t>
  </si>
  <si>
    <t>3.5.4</t>
  </si>
  <si>
    <t>3.5.3</t>
  </si>
  <si>
    <t>3.5.2</t>
  </si>
  <si>
    <t>3.5.1</t>
  </si>
  <si>
    <t>2.5.2</t>
  </si>
  <si>
    <t>2.5.1</t>
  </si>
  <si>
    <t>1.5.5</t>
  </si>
  <si>
    <t>1.5.4</t>
  </si>
  <si>
    <t>1.5.3</t>
  </si>
  <si>
    <t>1.5.2</t>
  </si>
  <si>
    <t>1.5.1</t>
  </si>
  <si>
    <t>1.4.6</t>
  </si>
  <si>
    <t>1.4.5</t>
  </si>
  <si>
    <t>1.4.4</t>
  </si>
  <si>
    <t>1.4.3</t>
  </si>
  <si>
    <t>Усього: виробнича чисельність персоналу</t>
  </si>
  <si>
    <t>Балансова вартість активів (основних засобів, нематеріальних активів) на початок звітного (податкового) періоду</t>
  </si>
  <si>
    <t>Балансова вартість активів (основних засобів, нематеріальних активів) на кінець звітного (податкового) періоду</t>
  </si>
  <si>
    <t>Вартість активів (капіталу)</t>
  </si>
  <si>
    <t>Амортизація (за податковим обліком)</t>
  </si>
  <si>
    <t>Податок на прибуток (за податковим обліком)</t>
  </si>
  <si>
    <t>1.11</t>
  </si>
  <si>
    <t>Податок на прибуток від звичайної діяльності</t>
  </si>
  <si>
    <t>12</t>
  </si>
  <si>
    <t>13</t>
  </si>
  <si>
    <t>14</t>
  </si>
  <si>
    <t>15</t>
  </si>
  <si>
    <t>16</t>
  </si>
  <si>
    <t>за рахунок плати за приєднання</t>
  </si>
  <si>
    <t>безоплатно отримані</t>
  </si>
  <si>
    <t>1</t>
  </si>
  <si>
    <t xml:space="preserve">Передача електричної енергії </t>
  </si>
  <si>
    <t xml:space="preserve"> (звітний  період)</t>
  </si>
  <si>
    <t>Інші операційні доходи</t>
  </si>
  <si>
    <t>Інші фінансові доходи</t>
  </si>
  <si>
    <t>Інші доходи</t>
  </si>
  <si>
    <t>(звітний період)</t>
  </si>
  <si>
    <t>Одиниця виміру</t>
  </si>
  <si>
    <t>Амортизація  активів, які створені на дату переходу до стимулюючого регулювання</t>
  </si>
  <si>
    <t>Амортизація активів, отриманих безоплатно</t>
  </si>
  <si>
    <t>Амортизація активів, створених за рахунок плати за приєднання</t>
  </si>
  <si>
    <t>Вартість активів на початок звітного періоду</t>
  </si>
  <si>
    <t>Вартість активів на кінець звітного періоду</t>
  </si>
  <si>
    <t>за рахунок інвестицій</t>
  </si>
  <si>
    <t>Активи, що вибули протягом звітного періоду</t>
  </si>
  <si>
    <t>Регуляторна база активів, створених на дату переходу до стимулюючого регулювання</t>
  </si>
  <si>
    <t>Регуляторна база активів, яка створена після переходу до стимулюючого регулювання, на початок року</t>
  </si>
  <si>
    <t>Регуляторна база активів, яка створена після переходу до стимулюючого регулювання, на кінець року</t>
  </si>
  <si>
    <t>Регуляторна база активів після переходу до стимулюючого регулювання на початок регуляторного  періоду</t>
  </si>
  <si>
    <t>Регуляторна база активів після переходу до стимулюючого регулювання на кінець регуляторного періоду</t>
  </si>
  <si>
    <t xml:space="preserve">Коригування відповідно до зобов’язань щодо витрат, пов’язаних із приєднанням </t>
  </si>
  <si>
    <t>1.7</t>
  </si>
  <si>
    <t>1.1.1</t>
  </si>
  <si>
    <t>податок на прибуток</t>
  </si>
  <si>
    <t>осіб</t>
  </si>
  <si>
    <t>Необхідний дохід (НД)</t>
  </si>
  <si>
    <t>Діяльність, пов’язана з ліцензованою (фактично)</t>
  </si>
  <si>
    <t>у. о.</t>
  </si>
  <si>
    <t>Обслуговування обладнання підстанцій</t>
  </si>
  <si>
    <t>Обслуговування повітряних ліній</t>
  </si>
  <si>
    <t>Обслуговування пристроїв РЗА</t>
  </si>
  <si>
    <t>Обслуговування засобів вимірювальної техніки</t>
  </si>
  <si>
    <t>Обслуговування засобів обчислювальної техніки</t>
  </si>
  <si>
    <t>Обслуговування засобів ДТУ</t>
  </si>
  <si>
    <t>Обслуговування спецтехніки і спецмеханізмів</t>
  </si>
  <si>
    <t>Транспортні послуги</t>
  </si>
  <si>
    <t>Інші витрати на обслуговування виробничого процесу та вартість виконаних робіт (послуг)</t>
  </si>
  <si>
    <t>Охорона праці та техніка безпеки</t>
  </si>
  <si>
    <t>Сировина та допоміжні матеріали</t>
  </si>
  <si>
    <t>Оплата праці</t>
  </si>
  <si>
    <t>Відрахування на соціальні заходи</t>
  </si>
  <si>
    <t>Амортизація</t>
  </si>
  <si>
    <t>Оренда</t>
  </si>
  <si>
    <t>Службові відрядження</t>
  </si>
  <si>
    <t>Послуги зв’язку</t>
  </si>
  <si>
    <t>Послуги сторожової та воєнізованої охорони, обслуговування охоронної сигналізації</t>
  </si>
  <si>
    <t>Підготовка та перепідготовка кадрів</t>
  </si>
  <si>
    <t>Послуги пожежної охорони</t>
  </si>
  <si>
    <t>Страхування</t>
  </si>
  <si>
    <t>Паспортизація об’єктів</t>
  </si>
  <si>
    <t>Вивіз сміття, санітарна обробка та інші побутові послуги</t>
  </si>
  <si>
    <t>Паркування та стоянка</t>
  </si>
  <si>
    <t>Технічне обслуговування легкового автотранспорту</t>
  </si>
  <si>
    <t>Атестація робочих місць</t>
  </si>
  <si>
    <t>Інформаційно-консультаційні послуги</t>
  </si>
  <si>
    <t>Медогляд</t>
  </si>
  <si>
    <t>Інформаційно-обчислювальні послуги</t>
  </si>
  <si>
    <t>Оформлення прав землекористування</t>
  </si>
  <si>
    <t>Плата за розрахунково-касове обслуговування та інші послуги банків</t>
  </si>
  <si>
    <t>На дослідження та розробки</t>
  </si>
  <si>
    <t>Інші (розшифрувати)</t>
  </si>
  <si>
    <t>Екологічний податок</t>
  </si>
  <si>
    <t>Рентна плата за користування радіочастотним ресурсом України</t>
  </si>
  <si>
    <t>Рентна плата за спеціальне використання води</t>
  </si>
  <si>
    <t>Рентна плата за спеціальне використання лісових ресурсів</t>
  </si>
  <si>
    <t>Мито</t>
  </si>
  <si>
    <t>Податок на нерухоме майно</t>
  </si>
  <si>
    <t>Плата за землю</t>
  </si>
  <si>
    <t>Лікарняні за рахунок підприємства</t>
  </si>
  <si>
    <t>Усього                           (фактично)</t>
  </si>
  <si>
    <t xml:space="preserve">           Розділ І. Загальна інформація</t>
  </si>
  <si>
    <t xml:space="preserve">           Розділ ІІ. Інформація щодо регуляторного обліку</t>
  </si>
  <si>
    <t xml:space="preserve">           Розділ ІІІ. Довідкова інформація</t>
  </si>
  <si>
    <t>X</t>
  </si>
  <si>
    <t>9.1</t>
  </si>
  <si>
    <t>9.2</t>
  </si>
  <si>
    <t>9.3</t>
  </si>
  <si>
    <t>20.1</t>
  </si>
  <si>
    <t>у т. ч.: по 5 найбільш оплачуваних працівниках</t>
  </si>
  <si>
    <t>у т. ч.: коригування</t>
  </si>
  <si>
    <t>електромонтери</t>
  </si>
  <si>
    <t>електрослюсарі</t>
  </si>
  <si>
    <r>
      <t xml:space="preserve">середня кількість працівників, </t>
    </r>
    <r>
      <rPr>
        <b/>
        <i/>
        <sz val="14"/>
        <rFont val="Times New Roman"/>
        <family val="1"/>
        <charset val="204"/>
      </rPr>
      <t>осіб</t>
    </r>
  </si>
  <si>
    <t>у т. ч.: водії</t>
  </si>
  <si>
    <t>ЗАТВЕРДЖЕНО</t>
  </si>
  <si>
    <t xml:space="preserve">Послуги з диспетчерського (оперативно-технологічного) управління </t>
  </si>
  <si>
    <t>Коригування у зв’язку зі зміною обсягів</t>
  </si>
  <si>
    <t xml:space="preserve">Інше коригування </t>
  </si>
  <si>
    <t>Залишкова вартість активів (основних засобів, нематеріальних активів) на початок звітного періоду за бухгалтерським обліком</t>
  </si>
  <si>
    <t>Залишкова вартість активів (основних засобів, нематеріальних активів) на кінець звітного періоду за бухгалтерським обліком</t>
  </si>
  <si>
    <t>у т. ч.: за рахунок інвестицій</t>
  </si>
  <si>
    <t>у т. ч.: інженери</t>
  </si>
  <si>
    <t>Паливно-мастильні матеріали</t>
  </si>
  <si>
    <t>Усього за звітний квартал</t>
  </si>
  <si>
    <t>1.1.2</t>
  </si>
  <si>
    <t>Операційні витрати, усього</t>
  </si>
  <si>
    <t>Матеріальні витрати, усього, у т. ч.:</t>
  </si>
  <si>
    <t>послуги виробничого характеру</t>
  </si>
  <si>
    <t>1.1.3</t>
  </si>
  <si>
    <t>паливно-мастильні матеріали</t>
  </si>
  <si>
    <t>1.1.4</t>
  </si>
  <si>
    <t>1.1.5</t>
  </si>
  <si>
    <t>1.1.6</t>
  </si>
  <si>
    <t>витрати на охорону праці</t>
  </si>
  <si>
    <t xml:space="preserve">Витрати, пов’язані з купівлею електричної енергії з метою компенсації технологічних витрат електричної енергії </t>
  </si>
  <si>
    <t xml:space="preserve">Витрати на оплату праці </t>
  </si>
  <si>
    <t xml:space="preserve">Витрати на врегулювання системних обмежень </t>
  </si>
  <si>
    <t>Витрати на придбання допоміжних послуг</t>
  </si>
  <si>
    <t>Обсяг продукцiї (товарів, робiт, послуг)</t>
  </si>
  <si>
    <t>Фінансові витрати</t>
  </si>
  <si>
    <t>підрядним способом</t>
  </si>
  <si>
    <t>господарським способом</t>
  </si>
  <si>
    <t>витрати на ремонт, усього, у т. ч.:</t>
  </si>
  <si>
    <t>1.1.4.1</t>
  </si>
  <si>
    <t>1.1.4.2</t>
  </si>
  <si>
    <t>Аудиторські послуги</t>
  </si>
  <si>
    <t>Електроенергія для господарських потреб</t>
  </si>
  <si>
    <t>Обслуговування інших основних засобів</t>
  </si>
  <si>
    <t>Опалення</t>
  </si>
  <si>
    <t>Юридичні, експертні послуги</t>
  </si>
  <si>
    <t>1.12</t>
  </si>
  <si>
    <t>витрати на відрядження</t>
  </si>
  <si>
    <t xml:space="preserve">Форма № 1-НКРЕКП-передача електричної енергії (квартальна) </t>
  </si>
  <si>
    <t>№ з/п з форми звітності № 1-НКРЕКП-передача електричної енергії (квартальна)</t>
  </si>
  <si>
    <t>плата за землю</t>
  </si>
  <si>
    <t>послуги пожежної охорони</t>
  </si>
  <si>
    <t>відрахування профспілковим організаціям</t>
  </si>
  <si>
    <t>Витрати на послуги адміністратора комерційного обліку</t>
  </si>
  <si>
    <t>Витрати з прибутку</t>
  </si>
  <si>
    <t>капітальні інвестиції</t>
  </si>
  <si>
    <t>на повернення залучених кредитних коштів</t>
  </si>
  <si>
    <t>витрати на оплату лікарняних за рахунок підприємства (перші 5 днів)</t>
  </si>
  <si>
    <t>страхування</t>
  </si>
  <si>
    <t>аудиторські послуги</t>
  </si>
  <si>
    <t>плата за оренду</t>
  </si>
  <si>
    <t>вивіз сміття, санітарна обробка та інші побутові послуги</t>
  </si>
  <si>
    <t>інформаційно-консультаційні послуги</t>
  </si>
  <si>
    <t>підготовка, перепідготовка кадрів</t>
  </si>
  <si>
    <t>медогляд</t>
  </si>
  <si>
    <t>інформаційно-обчислювальні послуги</t>
  </si>
  <si>
    <t>Інші витрати</t>
  </si>
  <si>
    <t>інші витрати з прибутку</t>
  </si>
  <si>
    <t>...</t>
  </si>
  <si>
    <t>дозвіл на роботи з підвищеної небезпеки</t>
  </si>
  <si>
    <t>дослідження та розробки</t>
  </si>
  <si>
    <t>податки, збори та інші платежі до бюджетів, у тому числі:</t>
  </si>
  <si>
    <t>до форми звітності № 1-НКРЕКП-передача електричної енергії (квартальна)</t>
  </si>
  <si>
    <t>Обсяг створеного енергетичного обладнання</t>
  </si>
  <si>
    <t>Обсяг енергетичного обладнання на початок звітного періоду</t>
  </si>
  <si>
    <t>Обсяг енергетичного обладнання на кінець звітного періоду</t>
  </si>
  <si>
    <t>Обсяг енергетичного обладнання, що вибуло протягом звітного періоду</t>
  </si>
  <si>
    <t>приєднання споживачів (фактично)</t>
  </si>
  <si>
    <t>витрати на ремонт (фактично)</t>
  </si>
  <si>
    <t>інше (фактично)</t>
  </si>
  <si>
    <t>у діючих тарифах</t>
  </si>
  <si>
    <t>послуги виробничого характеру (розшифрувати в додатку 1)</t>
  </si>
  <si>
    <t>сировина та допоміжні матеріали (розшифрувати в додатку 1)</t>
  </si>
  <si>
    <t xml:space="preserve">      А-72-80</t>
  </si>
  <si>
    <t xml:space="preserve">       А-90-93</t>
  </si>
  <si>
    <t xml:space="preserve">       А-94-98</t>
  </si>
  <si>
    <t xml:space="preserve">      дизпаливо</t>
  </si>
  <si>
    <t xml:space="preserve">      газ метан</t>
  </si>
  <si>
    <t xml:space="preserve">      газ пропан</t>
  </si>
  <si>
    <t xml:space="preserve">      інше (розшифрувати)</t>
  </si>
  <si>
    <t>Додаток 2</t>
  </si>
  <si>
    <t>Додаток 5</t>
  </si>
  <si>
    <t xml:space="preserve">Додаток 4                                                        </t>
  </si>
  <si>
    <t>Додаток 3                                                                          до форми звітності № 1-НКРЕКП-передача електричної енергії (квартальна)</t>
  </si>
  <si>
    <t>Операційні контрольовані витрати (розшифрувати в додатку 4)</t>
  </si>
  <si>
    <t>Операційні неконтрольовані витрати (розшифрувати в додатку 4)</t>
  </si>
  <si>
    <t>Операційні контрольовані витрати</t>
  </si>
  <si>
    <t>На передплату періодичних видань</t>
  </si>
  <si>
    <t xml:space="preserve">квартальна – не пізніше 30 числа місяця, наступного за звітним періодом;                                                    за рік – не пізніше 01 березня   </t>
  </si>
  <si>
    <t>МВт·год</t>
  </si>
  <si>
    <t xml:space="preserve">Середньооблікова кількість штатних працівників </t>
  </si>
  <si>
    <t>Кількість відпрацьованого робочого часу штатними працівниками</t>
  </si>
  <si>
    <t>люд.-год</t>
  </si>
  <si>
    <t>Середньомісячна заробітна плата працівників</t>
  </si>
  <si>
    <t>4.1</t>
  </si>
  <si>
    <t>4.2</t>
  </si>
  <si>
    <t>4.3</t>
  </si>
  <si>
    <t>4.4</t>
  </si>
  <si>
    <t>Вид діяльності</t>
  </si>
  <si>
    <t>Доходи, усього</t>
  </si>
  <si>
    <t xml:space="preserve">Витрати, усього </t>
  </si>
  <si>
    <t>Додаток 6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</si>
  <si>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</si>
  <si>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</si>
  <si>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</si>
  <si>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</si>
  <si>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</si>
  <si>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</si>
  <si>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</si>
  <si>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</si>
  <si>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</si>
  <si>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</si>
  <si>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</si>
  <si>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</si>
  <si>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</si>
  <si>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</si>
  <si>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</si>
  <si>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</si>
  <si>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</si>
  <si>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</si>
  <si>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</si>
  <si>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</si>
  <si>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</si>
  <si>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</si>
  <si>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</si>
  <si>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</si>
  <si>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</si>
  <si>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</si>
  <si>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</si>
  <si>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</si>
  <si>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</si>
  <si>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</si>
  <si>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</si>
  <si>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</si>
  <si>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</si>
  <si>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2.6</t>
  </si>
  <si>
    <t>2.7</t>
  </si>
  <si>
    <t>2.8</t>
  </si>
  <si>
    <t>2.9</t>
  </si>
  <si>
    <t>2.10</t>
  </si>
  <si>
    <t>2.11</t>
  </si>
  <si>
    <t>2.12</t>
  </si>
  <si>
    <t xml:space="preserve">Додаток 1 </t>
  </si>
  <si>
    <t>1.1.1.1</t>
  </si>
  <si>
    <t>1.1.1.2</t>
  </si>
  <si>
    <t>1.1.2.1</t>
  </si>
  <si>
    <t>1.1.2.2</t>
  </si>
  <si>
    <t>внески на регулювання</t>
  </si>
  <si>
    <t>1.1.3.1</t>
  </si>
  <si>
    <t>1.1.3.2</t>
  </si>
  <si>
    <t>1.1.3.3</t>
  </si>
  <si>
    <t>1.1.3.4</t>
  </si>
  <si>
    <t>1.1.3.5</t>
  </si>
  <si>
    <t>1.1.3.6</t>
  </si>
  <si>
    <t>1.1.3.7</t>
  </si>
  <si>
    <t>Звіт про фінансові результати та виконання структури тарифу за видами діяльності</t>
  </si>
  <si>
    <t>Витрати на виконання спеціальних обов’язків для забезпечення загальносуспільних інтересів</t>
  </si>
  <si>
    <t>Інші операційні витрати (розшифрувати в додатку 1)</t>
  </si>
  <si>
    <t>Коригування необхідного доходу (витрат)</t>
  </si>
  <si>
    <t>Витрати на виконання спеціальних обов’язків для забезпечення загальносуспільних інтересів (розшифрувати в додатку 1)</t>
  </si>
  <si>
    <t>1.11.1</t>
  </si>
  <si>
    <t>1.11.2</t>
  </si>
  <si>
    <t>Інші операційні витрати</t>
  </si>
  <si>
    <t>з них: внески на регулювання</t>
  </si>
  <si>
    <t>інші (розшифрувати)</t>
  </si>
  <si>
    <t>тис. л/тис. кВт∙год</t>
  </si>
  <si>
    <r>
      <t>ціна грн за               1 л/МВт</t>
    </r>
    <r>
      <rPr>
        <b/>
        <sz val="11"/>
        <rFont val="Arial Cyr"/>
        <charset val="204"/>
      </rPr>
      <t>∙</t>
    </r>
    <r>
      <rPr>
        <b/>
        <sz val="11"/>
        <rFont val="Times New Roman"/>
        <family val="1"/>
        <charset val="204"/>
      </rPr>
      <t>год               без ПДВ</t>
    </r>
  </si>
  <si>
    <t>Внесок на регулювання</t>
  </si>
  <si>
    <t>Відрахування профспілковій організації</t>
  </si>
  <si>
    <t>Єдиний внесок на загальнообов’язкове державне соціальне страхування</t>
  </si>
  <si>
    <t>Збір за першу реєстрацію транспортного засобу</t>
  </si>
  <si>
    <t>Отримання дозволів та ліцензій</t>
  </si>
  <si>
    <t>Cтрахування працівників</t>
  </si>
  <si>
    <r>
      <t xml:space="preserve">Інші обов’язкові платежі </t>
    </r>
    <r>
      <rPr>
        <sz val="14"/>
        <color indexed="8"/>
        <rFont val="Times New Roman"/>
        <family val="1"/>
        <charset val="204"/>
      </rPr>
      <t>(</t>
    </r>
    <r>
      <rPr>
        <sz val="14"/>
        <rFont val="Times New Roman"/>
        <family val="1"/>
        <charset val="204"/>
      </rPr>
      <t>розшифрувати)</t>
    </r>
  </si>
  <si>
    <t>2.13</t>
  </si>
  <si>
    <t>2.14</t>
  </si>
  <si>
    <t>2.15</t>
  </si>
  <si>
    <t>2.16</t>
  </si>
  <si>
    <t>2.17</t>
  </si>
  <si>
    <t>2.17.1</t>
  </si>
  <si>
    <t>Операційні неконтрольовані витрати</t>
  </si>
  <si>
    <t>Водопостачання, водовідведення та інше утримання виробничих приміщень</t>
  </si>
  <si>
    <t>Дозиметричний контроль</t>
  </si>
  <si>
    <t xml:space="preserve">Дозвіл на роботи з підвищеної небезпеки </t>
  </si>
  <si>
    <t xml:space="preserve">Ремонт </t>
  </si>
  <si>
    <t>1.45.1</t>
  </si>
  <si>
    <t>Усього з початку року</t>
  </si>
  <si>
    <t>Коригування за даними виконання цільового завдання щодо досягнення показників якості послуг</t>
  </si>
  <si>
    <t>паливно-мастильні матеріали (розшифрувати в додатку 2)</t>
  </si>
  <si>
    <t>витрати на електричну енергію для господарчих потреб (розшифрувати в додатку 2)</t>
  </si>
  <si>
    <t>Дефіцит або профіцит коштів у частині надходження та витрат, пов’язаних з наданням послуг з приєднання електроустановок замовників до електричних мереж</t>
  </si>
  <si>
    <t>роз’їзний характер робіт</t>
  </si>
  <si>
    <t>послуги зв’язку</t>
  </si>
  <si>
    <t>паспортизація санітарно-гігієнічного стану об’єктів та робочих місць
(екологічний паспорт)</t>
  </si>
  <si>
    <t>обов’язкові виплати по соціальних пільгах</t>
  </si>
  <si>
    <t>паспортизація об’єктів</t>
  </si>
  <si>
    <t>Витрати, пов’язані з техоглядом  автотранспорту</t>
  </si>
  <si>
    <t>Паспортизація санітарно-екологічного стану об’єктів та робочих місць (екологічний паспорт)</t>
  </si>
  <si>
    <t>Роз’їзний характер робіт</t>
  </si>
  <si>
    <t>Обов’язкові виплати по соціальних пільгах</t>
  </si>
  <si>
    <t>Рентна плата за користування надрами в цілях, не пов’язаних з видобуванням корисних копалин</t>
  </si>
  <si>
    <t>Приєднання споживачів
(фактично)</t>
  </si>
  <si>
    <t>Витрати (доходи) від управління обмеженнями з розподілу пропускної спроможності міждержавного перетину</t>
  </si>
  <si>
    <t>Активи, що були створені протягом звітного періоду,   у т. ч.:</t>
  </si>
  <si>
    <t xml:space="preserve">витрати на електричну енергію для господарчих потреб </t>
  </si>
  <si>
    <t>Амортизація активів, які створені після переходу до стимулюючого регулювання</t>
  </si>
  <si>
    <t>послуги сторожової та воєнізованої охорони, обслуговування охоронної сигналізації</t>
  </si>
  <si>
    <t>атестація робочих місць</t>
  </si>
  <si>
    <t>Прибуток (+)/ збиток (-)</t>
  </si>
  <si>
    <t>№ з/п з форми звітності     № 1-НКРЕКП-передача електричної енергії</t>
  </si>
  <si>
    <t>прибуток (чистий прибуток)</t>
  </si>
  <si>
    <t>відрахування частини прибутку на виплату дивідендів до державного бюджету</t>
  </si>
  <si>
    <t>Фінансові витрати, що враховані в тарифі</t>
  </si>
  <si>
    <t>17</t>
  </si>
  <si>
    <t>на технічне обслуговування</t>
  </si>
  <si>
    <t xml:space="preserve"> на інше</t>
  </si>
  <si>
    <t>на ринку «на добу наперед»</t>
  </si>
  <si>
    <t xml:space="preserve">на внутрішньодобовому ринку </t>
  </si>
  <si>
    <t>на балансуючому ринку</t>
  </si>
  <si>
    <t>за двосторонніми договорами</t>
  </si>
  <si>
    <t>1.11.3</t>
  </si>
  <si>
    <t>1.11.4</t>
  </si>
  <si>
    <t>1.11.5</t>
  </si>
  <si>
    <t>1.11.5.1</t>
  </si>
  <si>
    <t>1.11.5.2</t>
  </si>
  <si>
    <t>1.11.6</t>
  </si>
  <si>
    <t>1.11.7</t>
  </si>
  <si>
    <t>1.11.8</t>
  </si>
  <si>
    <t>1.11.9</t>
  </si>
  <si>
    <t>1.11.10</t>
  </si>
  <si>
    <t>1.11.11</t>
  </si>
  <si>
    <t>1.11.12</t>
  </si>
  <si>
    <t>1.11.13</t>
  </si>
  <si>
    <t>1.11.14</t>
  </si>
  <si>
    <t>1.11.15</t>
  </si>
  <si>
    <t>1.11.16</t>
  </si>
  <si>
    <t>1.11.17</t>
  </si>
  <si>
    <t>1.11.18</t>
  </si>
  <si>
    <t>1.11.19</t>
  </si>
  <si>
    <t>1.11.20</t>
  </si>
  <si>
    <t>1.11.21</t>
  </si>
  <si>
    <t>1.11.22</t>
  </si>
  <si>
    <t>1.11.23</t>
  </si>
  <si>
    <t>1.11.24</t>
  </si>
  <si>
    <t>1.11.25</t>
  </si>
  <si>
    <t>1.11.26</t>
  </si>
  <si>
    <t>1.11.27</t>
  </si>
  <si>
    <t>із забезпечення збільшення частки виробництва електричної енергії з альтернативних джерел для приватних домогосподарств</t>
  </si>
  <si>
    <t>із забезпечення збільшення частки виробництва електричної енергії з альтернативних джерел, крім приватних домогосподарств</t>
  </si>
  <si>
    <t>на роздрібному ринку за договорами постачання електричної енергії споживачу</t>
  </si>
  <si>
    <t>1.1.5.1</t>
  </si>
  <si>
    <t>1.1.5.2</t>
  </si>
  <si>
    <t>1.1.5.3</t>
  </si>
  <si>
    <t>електрична енергія</t>
  </si>
  <si>
    <t>теплова енергія</t>
  </si>
  <si>
    <t xml:space="preserve">паливо для опалення </t>
  </si>
  <si>
    <t>Обсяг купівлі електричної енергії для компенсації технологічних витрат електричної енергії на її передачу, усього, у т. ч.:</t>
  </si>
  <si>
    <t xml:space="preserve">(поштовий індекс, область/Автономна Республіка Крим, район, населений пункт, вулиця/провулок, площа тощо, № будинку/корпусу, № квартири/офісу) </t>
  </si>
  <si>
    <t>Респондент:</t>
  </si>
  <si>
    <t>у. о</t>
  </si>
  <si>
    <t>витрати на оплату послуг банків за обслуговування зарплатного проєкту, поточних рахунків зі спеціальним режимом використання та інших поточних рахунків</t>
  </si>
  <si>
    <r>
      <t>Cуб’єкт господарювання, що має ліцензію на провадження господарської діяльності з передачі електричної енергії, –</t>
    </r>
    <r>
      <rPr>
        <sz val="12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Національній комісії, що здійснює державне регулювання у сферах енергетики та  комунальних послуг</t>
    </r>
  </si>
  <si>
    <t>Виконавець</t>
  </si>
  <si>
    <t>Обсяг відпущеної електричної енергії виробниками електричної енергії</t>
  </si>
  <si>
    <t xml:space="preserve">інші обов’язкові платежі </t>
  </si>
  <si>
    <t>1.11.5.2.1</t>
  </si>
  <si>
    <t>юридичні послуги, експертні послуги, нотаріальні, судовий збір, інші</t>
  </si>
  <si>
    <t>витрати на здійснення операцій купівлі-продажу на «ринку на добу наперед», «внутрішньодобовому ринку» та платіж АТ «ОПЕРАТОР РИНКУ»</t>
  </si>
  <si>
    <t>фіксований місячний платіж ТОВ «Українська енергетична біржа» за участь в аукціонах, комісійний збір за організацію та проведення аукціону</t>
  </si>
  <si>
    <t>1.11.28</t>
  </si>
  <si>
    <t>1.11.28.1</t>
  </si>
  <si>
    <t>обсяг відпущеної електричної енергії виробниками електричної енергії</t>
  </si>
  <si>
    <t xml:space="preserve">        Розшифрування фактичних інших доходів та витрат</t>
  </si>
  <si>
    <t>Всього інші доходи та витрати</t>
  </si>
  <si>
    <t xml:space="preserve"> Інша діяльність</t>
  </si>
  <si>
    <t>Інші витрати за рахунок кредитних коштів та безоплатно отримані послуги</t>
  </si>
  <si>
    <t>Додаток 7</t>
  </si>
  <si>
    <t>Витрати на послуги адміністратора розрахунків</t>
  </si>
  <si>
    <t>тис.грн</t>
  </si>
  <si>
    <t>1.6.1</t>
  </si>
  <si>
    <t>витрати на оплату праці</t>
  </si>
  <si>
    <t>чисельність працівників</t>
  </si>
  <si>
    <t>середня заробітна плата</t>
  </si>
  <si>
    <t>грн.</t>
  </si>
  <si>
    <t>1.6.1.1</t>
  </si>
  <si>
    <t>1.6.1.2</t>
  </si>
  <si>
    <t>1.6.2</t>
  </si>
  <si>
    <t>нарахування на заробітну плату</t>
  </si>
  <si>
    <t>1.6.3</t>
  </si>
  <si>
    <t>службові відрядження</t>
  </si>
  <si>
    <t>1.6.4</t>
  </si>
  <si>
    <t>1.6.5</t>
  </si>
  <si>
    <t>1.6.6</t>
  </si>
  <si>
    <t>1.6.7</t>
  </si>
  <si>
    <t>витрати на охорону праці та техніку безпеки</t>
  </si>
  <si>
    <t>….</t>
  </si>
  <si>
    <t>Додаток 8</t>
  </si>
  <si>
    <t>1.7.1</t>
  </si>
  <si>
    <t>1.7.1.1</t>
  </si>
  <si>
    <t>1.7.1.2</t>
  </si>
  <si>
    <t>1.7.2</t>
  </si>
  <si>
    <t>1.7.3</t>
  </si>
  <si>
    <t>1.7.4</t>
  </si>
  <si>
    <t xml:space="preserve">витрати на підготовку та перепідготовку кадрів </t>
  </si>
  <si>
    <t>1.7.5</t>
  </si>
  <si>
    <t>1.7.6</t>
  </si>
  <si>
    <t>1.7.7</t>
  </si>
  <si>
    <t>8.1</t>
  </si>
  <si>
    <t>обсяг споживання електричної енергії для підприємств "зеленої" електрометалургії</t>
  </si>
  <si>
    <t>Обсяг передачі електричної енергії та обсяг відпущеної електричної енергії виробниками електричної енергії при наданні послуги з диспетчерського (оперативно-технологічного) управління, у т. ч.:</t>
  </si>
  <si>
    <t>Обсяг передачі електричної енергії при наданні послуги з передачі електричної енергії, у т.ч.:</t>
  </si>
  <si>
    <t xml:space="preserve">Чистий дохід (виручка) від реалізації продукції  (товарів, робіт, послуг), у т. ч.:           </t>
  </si>
  <si>
    <t>підприємствам "зеленої" електрометалургії</t>
  </si>
  <si>
    <t>за реактивну енергію</t>
  </si>
  <si>
    <t xml:space="preserve">Обсяг передачі електричної енергії, у т.ч.: </t>
  </si>
  <si>
    <t>Інші доходи та витрати, пов’язані з ринком електричної енергії</t>
  </si>
  <si>
    <t>Витрати на  послуги адміністратора  розрахунків (розшифрувати в додатку 7)</t>
  </si>
  <si>
    <t>Витрати на послуги адміністратора комерційного обліку (розшифрувати в додатку 8)</t>
  </si>
  <si>
    <t>Інформація про обсяги передачі електричної енергії мережами оператора системи передачі</t>
  </si>
  <si>
    <t>18</t>
  </si>
  <si>
    <t>Витрати на послугу за механізмом ринкової премії</t>
  </si>
  <si>
    <t>10.1</t>
  </si>
  <si>
    <t>10.2</t>
  </si>
  <si>
    <t>20</t>
  </si>
  <si>
    <t>20.1.1</t>
  </si>
  <si>
    <t>20.1.2</t>
  </si>
  <si>
    <t>20.1.3</t>
  </si>
  <si>
    <t>20.1.4</t>
  </si>
  <si>
    <t>20.2</t>
  </si>
  <si>
    <t>Виконавець:</t>
  </si>
  <si>
    <t>(телефон)</t>
  </si>
  <si>
    <t>(електрона пошта)</t>
  </si>
  <si>
    <t xml:space="preserve">   за січень –</t>
  </si>
  <si>
    <t>оберіть період</t>
  </si>
  <si>
    <t>року</t>
  </si>
  <si>
    <t>оберіть рік</t>
  </si>
  <si>
    <t xml:space="preserve">Найменування суб'єкта господарювання: </t>
  </si>
  <si>
    <t xml:space="preserve">Код ЄДРПОУ:  </t>
  </si>
  <si>
    <t>Енергетичний ідентифікаційний код (EIC) учасника ринку:</t>
  </si>
  <si>
    <t>Код учасника оптового енергетичного ринку (ECRB):</t>
  </si>
  <si>
    <t xml:space="preserve">Керівник суб'єкта господарювання (або інша уповноважена особа)    </t>
  </si>
  <si>
    <t>Постанова Національної комісії, що здійснює державне регулювання у сферах енергетики та комунальних послуг
від 28 лютого 2019 року № 282</t>
  </si>
  <si>
    <t>Коригування минулих періодів звітного року</t>
  </si>
  <si>
    <t>Коригування минулих періодів попередніх років</t>
  </si>
  <si>
    <t>Обсяг</t>
  </si>
  <si>
    <t>Вартість</t>
  </si>
  <si>
    <t>за</t>
  </si>
  <si>
    <t>Витрати на послугу із зменшення навантаження виробником електричної енергії, який здійснює продаж електричної енергії за "зеленим" тарифом</t>
  </si>
  <si>
    <t>Розшифрування окремих рядків форми звітності</t>
  </si>
  <si>
    <t>Розшифрування операційних контрольованих та операційних неконтрольованих витрат</t>
  </si>
  <si>
    <t xml:space="preserve">      Розшифрування витрат на послуги адміністратора розрахунків</t>
  </si>
  <si>
    <t xml:space="preserve">      Розшифрування витрат на послуги адміністратора комерційного обліку форми звітності</t>
  </si>
  <si>
    <r>
      <t xml:space="preserve">Додатково: 
</t>
    </r>
    <r>
      <rPr>
        <b/>
        <sz val="12"/>
        <color rgb="FF00B050"/>
        <rFont val="Times New Roman"/>
        <family val="1"/>
        <charset val="204"/>
      </rPr>
      <t xml:space="preserve">у т. ч. </t>
    </r>
    <r>
      <rPr>
        <b/>
        <sz val="12"/>
        <rFont val="Times New Roman"/>
        <family val="1"/>
        <charset val="204"/>
      </rPr>
      <t>інформація щодо витрат, які капіталізувалися з передачі електричної енергії</t>
    </r>
  </si>
  <si>
    <t>Фактично</t>
  </si>
  <si>
    <t>Коригування минулих періодів обсягу передачі, у т.ч:</t>
  </si>
  <si>
    <t>коригування минулих періодів звітного року</t>
  </si>
  <si>
    <t>коригування минулих періодів попередніх років</t>
  </si>
  <si>
    <t>Коригування минулих періодів обсягу відпущеної електричної енергії, у т.ч:</t>
  </si>
  <si>
    <t>11.1</t>
  </si>
  <si>
    <t>11.2</t>
  </si>
  <si>
    <t xml:space="preserve"> </t>
  </si>
  <si>
    <t>Витрати на створення забезпечення на виплату відпусток (резерву відпусток), заохочувальних та інших виплат відповідно до законодавства</t>
  </si>
  <si>
    <t>Додаток 9</t>
  </si>
  <si>
    <t>Інформація про здійснені коригування минулих періодів</t>
  </si>
  <si>
    <t>за січень –</t>
  </si>
  <si>
    <t>Найменування показника</t>
  </si>
  <si>
    <t>Причина коригування</t>
  </si>
  <si>
    <t>Підстава коригування</t>
  </si>
  <si>
    <t>Період, у якому фактично було надані послуги або понесені фактичні технологічні витрати електричної енергії</t>
  </si>
  <si>
    <t>Місяць</t>
  </si>
  <si>
    <t>Рік</t>
  </si>
  <si>
    <r>
      <t xml:space="preserve"> МВт</t>
    </r>
    <r>
      <rPr>
        <sz val="12"/>
        <rFont val="Times New Roman"/>
        <family val="1"/>
        <charset val="204"/>
      </rPr>
      <t>∙</t>
    </r>
    <r>
      <rPr>
        <i/>
        <sz val="12"/>
        <rFont val="Times New Roman"/>
        <family val="1"/>
        <charset val="204"/>
      </rPr>
      <t>год</t>
    </r>
  </si>
  <si>
    <t>оберіть показник</t>
  </si>
  <si>
    <t>оберіть</t>
  </si>
  <si>
    <t>оберіть причину</t>
  </si>
  <si>
    <t>оберіть підставу</t>
  </si>
  <si>
    <t>оберіть місяць</t>
  </si>
  <si>
    <t>n</t>
  </si>
  <si>
    <t>за результатами вирішення спору, ініційованого учасником ринку;</t>
  </si>
  <si>
    <t>січень</t>
  </si>
  <si>
    <t>оновлені дані комерційного обліку</t>
  </si>
  <si>
    <t>за результатами виконання попередження, виданого АКО;</t>
  </si>
  <si>
    <t>лютий</t>
  </si>
  <si>
    <t>зміна відповідальної сторони</t>
  </si>
  <si>
    <t>прийняття відповідного рішення НКРЕКП;</t>
  </si>
  <si>
    <t>березень</t>
  </si>
  <si>
    <t>не застосовується</t>
  </si>
  <si>
    <t>набрання законної сили відповідного рішення суду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</si>
  <si>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</si>
  <si>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</si>
  <si>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</si>
  <si>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</si>
  <si>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</si>
  <si>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</si>
  <si>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</si>
  <si>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</si>
  <si>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</si>
  <si>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оберіть сегмент ринку</t>
  </si>
  <si>
    <t>Закупівля електричної енергії для компенсації технологічних витрат електричної енергії на її передачу</t>
  </si>
  <si>
    <t>Передача електричної енергії та відпуск електричної енергії виробниками при наданні послуги з диспетчерського (оперативно-технологічного) управління</t>
  </si>
  <si>
    <t>Передача електричної енергії при наданні послуги з передачі електричної енергії</t>
  </si>
  <si>
    <t>у тому числі:</t>
  </si>
  <si>
    <t>Сегмент ринку</t>
  </si>
  <si>
    <t>Місяць звітного періоду в якому проведено коригування</t>
  </si>
  <si>
    <t>Величина коригування</t>
  </si>
  <si>
    <t>у тому числі витрати, що капіталізовані</t>
  </si>
  <si>
    <r>
      <t xml:space="preserve">фактичні витрати на оплату праці, </t>
    </r>
    <r>
      <rPr>
        <b/>
        <i/>
        <sz val="14"/>
        <rFont val="Times New Roman"/>
        <family val="1"/>
        <charset val="204"/>
      </rPr>
      <t>тис. грн</t>
    </r>
  </si>
  <si>
    <r>
      <t xml:space="preserve">відрахування на соціальні заходи, </t>
    </r>
    <r>
      <rPr>
        <b/>
        <i/>
        <sz val="14"/>
        <rFont val="Times New Roman"/>
        <family val="1"/>
        <charset val="204"/>
      </rPr>
      <t>тис. грн</t>
    </r>
  </si>
  <si>
    <r>
      <t xml:space="preserve">забезпечення резерву відпусток, заохочувальних та інших виплат відповідно до законодавства,
</t>
    </r>
    <r>
      <rPr>
        <b/>
        <i/>
        <sz val="14"/>
        <rFont val="Times New Roman"/>
        <family val="1"/>
        <charset val="204"/>
      </rPr>
      <t xml:space="preserve"> тис. грн</t>
    </r>
  </si>
  <si>
    <t xml:space="preserve">(у редакції постанови НКРЕКП
від _____________________ року № ___________)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</si>
</sst>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_ ;[Red]\-#,##0.0000\ "/>
    <numFmt numFmtId="165" formatCode="#,##0.0"/>
    <numFmt numFmtId="166" formatCode="#,##0_ ;[Red]\-#,##0\ "/>
    <numFmt numFmtId="167" formatCode="#,##0.000"/>
  </numFmts>
  <fonts count="68">
    <font>
      <sz val="10"/>
      <color indexed="8"/>
      <name val="Times New Roman"/>
      <family val="2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6"/>
      <color indexed="8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4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0"/>
      <name val="Arial"/>
      <family val="2"/>
      <charset val="204"/>
    </font>
    <font>
      <sz val="11.5"/>
      <name val="Times New Roman"/>
      <family val="1"/>
      <charset val="204"/>
    </font>
    <font>
      <b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0"/>
      <color indexed="10"/>
      <name val="Arial Cyr"/>
      <charset val="204"/>
    </font>
    <font>
      <b/>
      <sz val="12.5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i/>
      <sz val="12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name val="Arial Cyr"/>
      <charset val="204"/>
    </font>
    <font>
      <sz val="10"/>
      <name val="PragmaticaCTT"/>
      <charset val="204"/>
    </font>
    <font>
      <b/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0"/>
      <name val="Times New Roman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.5"/>
      <color rgb="FFFF0000"/>
      <name val="Times New Roman"/>
      <family val="1"/>
      <charset val="204"/>
    </font>
    <font>
      <b/>
      <sz val="15"/>
      <color rgb="FFC0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DFFFF"/>
        <bgColor indexed="64"/>
      </patternFill>
    </fill>
    <fill>
      <patternFill patternType="solid">
        <fgColor rgb="FFB2FAFC"/>
        <bgColor indexed="64"/>
      </patternFill>
    </fill>
    <fill>
      <patternFill patternType="solid">
        <fgColor rgb="FFC5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4" fillId="0" borderId="0"/>
    <xf numFmtId="0" fontId="4" fillId="0" borderId="0"/>
    <xf numFmtId="0" fontId="33" fillId="0" borderId="0"/>
    <xf numFmtId="0" fontId="15" fillId="0" borderId="0"/>
    <xf numFmtId="0" fontId="1" fillId="0" borderId="0"/>
    <xf numFmtId="0" fontId="1" fillId="0" borderId="0"/>
    <xf numFmtId="0" fontId="62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54" fillId="0" borderId="0"/>
    <xf numFmtId="0" fontId="30" fillId="0" borderId="0"/>
  </cellStyleXfs>
  <cellXfs count="618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/>
    <xf numFmtId="0" fontId="9" fillId="2" borderId="0" xfId="0" applyFont="1" applyFill="1" applyAlignment="1" applyProtection="1"/>
    <xf numFmtId="0" fontId="4" fillId="2" borderId="0" xfId="0" applyFont="1" applyFill="1" applyProtection="1"/>
    <xf numFmtId="0" fontId="10" fillId="2" borderId="0" xfId="0" applyFont="1" applyFill="1" applyAlignment="1">
      <alignment vertical="center"/>
    </xf>
    <xf numFmtId="49" fontId="3" fillId="2" borderId="0" xfId="0" applyNumberFormat="1" applyFont="1" applyFill="1" applyBorder="1" applyAlignment="1" applyProtection="1">
      <alignment horizontal="center" vertical="top"/>
    </xf>
    <xf numFmtId="0" fontId="0" fillId="2" borderId="0" xfId="0" applyFill="1" applyBorder="1"/>
    <xf numFmtId="0" fontId="24" fillId="2" borderId="0" xfId="0" applyFont="1" applyFill="1"/>
    <xf numFmtId="0" fontId="20" fillId="2" borderId="0" xfId="0" applyFont="1" applyFill="1"/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8" fillId="2" borderId="0" xfId="6" applyFont="1" applyFill="1" applyBorder="1" applyAlignment="1" applyProtection="1">
      <alignment horizontal="center" vertical="center" wrapText="1"/>
      <protection locked="0"/>
    </xf>
    <xf numFmtId="0" fontId="9" fillId="2" borderId="0" xfId="6" applyFont="1" applyFill="1" applyBorder="1" applyAlignment="1" applyProtection="1">
      <alignment horizontal="center"/>
      <protection locked="0"/>
    </xf>
    <xf numFmtId="0" fontId="22" fillId="2" borderId="0" xfId="0" applyFont="1" applyFill="1"/>
    <xf numFmtId="0" fontId="6" fillId="2" borderId="0" xfId="6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1" fontId="31" fillId="0" borderId="2" xfId="8" applyNumberFormat="1" applyFont="1" applyFill="1" applyBorder="1" applyAlignment="1">
      <alignment horizontal="center" vertical="center"/>
    </xf>
    <xf numFmtId="49" fontId="23" fillId="0" borderId="2" xfId="8" applyNumberFormat="1" applyFont="1" applyFill="1" applyBorder="1" applyAlignment="1">
      <alignment horizontal="left" vertical="center" indent="2"/>
    </xf>
    <xf numFmtId="0" fontId="9" fillId="0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vertical="center" wrapText="1"/>
    </xf>
    <xf numFmtId="0" fontId="9" fillId="2" borderId="0" xfId="0" applyNumberFormat="1" applyFont="1" applyFill="1" applyBorder="1" applyAlignment="1" applyProtection="1">
      <alignment vertical="center" wrapText="1"/>
    </xf>
    <xf numFmtId="0" fontId="12" fillId="2" borderId="0" xfId="6" applyFont="1" applyFill="1" applyBorder="1" applyAlignment="1">
      <alignment horizontal="left"/>
    </xf>
    <xf numFmtId="0" fontId="25" fillId="2" borderId="0" xfId="6" applyFont="1" applyFill="1" applyBorder="1" applyAlignment="1">
      <alignment horizontal="center" vertical="top"/>
    </xf>
    <xf numFmtId="0" fontId="14" fillId="2" borderId="0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19" fillId="0" borderId="0" xfId="0" applyFont="1"/>
    <xf numFmtId="0" fontId="0" fillId="0" borderId="0" xfId="0" applyAlignment="1"/>
    <xf numFmtId="0" fontId="17" fillId="0" borderId="0" xfId="0" applyFont="1" applyAlignment="1"/>
    <xf numFmtId="0" fontId="36" fillId="0" borderId="0" xfId="0" applyFont="1" applyAlignment="1">
      <alignment vertical="justify"/>
    </xf>
    <xf numFmtId="0" fontId="37" fillId="0" borderId="0" xfId="0" applyFont="1" applyAlignment="1">
      <alignment vertical="justify"/>
    </xf>
    <xf numFmtId="0" fontId="36" fillId="0" borderId="0" xfId="0" applyFont="1" applyAlignment="1"/>
    <xf numFmtId="0" fontId="8" fillId="2" borderId="2" xfId="6" applyFont="1" applyFill="1" applyBorder="1" applyAlignment="1">
      <alignment horizontal="center" vertical="center" wrapText="1"/>
    </xf>
    <xf numFmtId="0" fontId="0" fillId="0" borderId="0" xfId="0" applyBorder="1"/>
    <xf numFmtId="0" fontId="39" fillId="0" borderId="0" xfId="0" applyFont="1"/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3" fillId="0" borderId="2" xfId="8" applyFont="1" applyFill="1" applyBorder="1" applyAlignment="1">
      <alignment horizontal="center" vertical="center" wrapText="1"/>
    </xf>
    <xf numFmtId="0" fontId="40" fillId="0" borderId="0" xfId="0" applyFont="1" applyAlignment="1">
      <alignment wrapText="1"/>
    </xf>
    <xf numFmtId="0" fontId="36" fillId="2" borderId="2" xfId="6" applyFont="1" applyFill="1" applyBorder="1" applyAlignment="1" applyProtection="1">
      <alignment horizontal="center" vertical="center" wrapText="1"/>
    </xf>
    <xf numFmtId="49" fontId="6" fillId="2" borderId="2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23" fillId="2" borderId="0" xfId="0" applyFont="1" applyFill="1" applyBorder="1" applyProtection="1"/>
    <xf numFmtId="0" fontId="9" fillId="2" borderId="11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14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15" xfId="0" applyFont="1" applyFill="1" applyBorder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6" fillId="0" borderId="0" xfId="3" applyFont="1" applyBorder="1" applyAlignment="1"/>
    <xf numFmtId="49" fontId="41" fillId="2" borderId="2" xfId="6" applyNumberFormat="1" applyFont="1" applyFill="1" applyBorder="1" applyAlignment="1" applyProtection="1">
      <alignment horizontal="center" vertical="center"/>
      <protection locked="0"/>
    </xf>
    <xf numFmtId="0" fontId="6" fillId="0" borderId="0" xfId="3" applyFont="1" applyBorder="1" applyAlignment="1">
      <alignment horizontal="left" vertical="top" wrapText="1"/>
    </xf>
    <xf numFmtId="0" fontId="9" fillId="0" borderId="0" xfId="3" applyFont="1" applyFill="1"/>
    <xf numFmtId="0" fontId="5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wrapText="1"/>
    </xf>
    <xf numFmtId="0" fontId="23" fillId="0" borderId="0" xfId="8" applyFont="1" applyFill="1"/>
    <xf numFmtId="0" fontId="26" fillId="0" borderId="0" xfId="8" applyFont="1" applyFill="1" applyBorder="1" applyAlignment="1">
      <alignment vertical="top"/>
    </xf>
    <xf numFmtId="0" fontId="26" fillId="0" borderId="0" xfId="8" applyFont="1" applyFill="1" applyBorder="1" applyAlignment="1">
      <alignment horizontal="center" vertical="top"/>
    </xf>
    <xf numFmtId="0" fontId="27" fillId="0" borderId="0" xfId="8" applyFont="1" applyFill="1" applyAlignment="1">
      <alignment horizontal="left" vertical="center"/>
    </xf>
    <xf numFmtId="0" fontId="32" fillId="0" borderId="0" xfId="8" applyFont="1" applyFill="1" applyAlignment="1">
      <alignment horizontal="left" vertical="center"/>
    </xf>
    <xf numFmtId="0" fontId="31" fillId="0" borderId="2" xfId="8" applyFont="1" applyFill="1" applyBorder="1" applyAlignment="1">
      <alignment horizontal="center" vertical="center"/>
    </xf>
    <xf numFmtId="49" fontId="31" fillId="0" borderId="2" xfId="8" applyNumberFormat="1" applyFont="1" applyFill="1" applyBorder="1" applyAlignment="1">
      <alignment horizontal="left" vertical="center"/>
    </xf>
    <xf numFmtId="49" fontId="31" fillId="0" borderId="2" xfId="8" applyNumberFormat="1" applyFont="1" applyFill="1" applyBorder="1" applyAlignment="1">
      <alignment horizontal="center" vertical="center"/>
    </xf>
    <xf numFmtId="49" fontId="23" fillId="0" borderId="2" xfId="8" applyNumberFormat="1" applyFont="1" applyFill="1" applyBorder="1" applyAlignment="1">
      <alignment horizontal="center" vertical="center"/>
    </xf>
    <xf numFmtId="49" fontId="23" fillId="0" borderId="2" xfId="8" applyNumberFormat="1" applyFont="1" applyFill="1" applyBorder="1" applyAlignment="1">
      <alignment horizontal="left" vertical="center"/>
    </xf>
    <xf numFmtId="0" fontId="9" fillId="0" borderId="0" xfId="3" applyFont="1" applyFill="1" applyAlignment="1">
      <alignment horizontal="center"/>
    </xf>
    <xf numFmtId="0" fontId="23" fillId="0" borderId="0" xfId="8" applyFont="1" applyFill="1" applyAlignment="1">
      <alignment horizontal="center"/>
    </xf>
    <xf numFmtId="0" fontId="3" fillId="0" borderId="0" xfId="3" applyFont="1" applyFill="1" applyBorder="1" applyAlignment="1">
      <alignment horizontal="left" vertical="center" wrapText="1"/>
    </xf>
    <xf numFmtId="49" fontId="9" fillId="0" borderId="2" xfId="8" applyNumberFormat="1" applyFont="1" applyFill="1" applyBorder="1" applyAlignment="1">
      <alignment horizontal="left" vertical="center"/>
    </xf>
    <xf numFmtId="0" fontId="24" fillId="0" borderId="0" xfId="0" applyFont="1"/>
    <xf numFmtId="0" fontId="9" fillId="2" borderId="0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28" fillId="2" borderId="2" xfId="6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 applyProtection="1">
      <alignment vertical="top" wrapText="1"/>
      <protection locked="0"/>
    </xf>
    <xf numFmtId="164" fontId="6" fillId="2" borderId="0" xfId="0" applyNumberFormat="1" applyFont="1" applyFill="1" applyBorder="1" applyAlignment="1" applyProtection="1">
      <alignment horizontal="right" vertical="top" wrapText="1"/>
    </xf>
    <xf numFmtId="164" fontId="6" fillId="2" borderId="0" xfId="0" applyNumberFormat="1" applyFont="1" applyFill="1" applyBorder="1" applyAlignment="1" applyProtection="1">
      <alignment horizontal="right" vertical="top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35" fillId="2" borderId="2" xfId="6" applyFont="1" applyFill="1" applyBorder="1" applyAlignment="1">
      <alignment horizontal="center" vertical="center" wrapText="1"/>
    </xf>
    <xf numFmtId="0" fontId="35" fillId="2" borderId="16" xfId="6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49" fontId="41" fillId="2" borderId="2" xfId="6" applyNumberFormat="1" applyFont="1" applyFill="1" applyBorder="1" applyAlignment="1">
      <alignment horizontal="center" vertical="center" wrapText="1"/>
    </xf>
    <xf numFmtId="0" fontId="0" fillId="2" borderId="17" xfId="0" applyFill="1" applyBorder="1"/>
    <xf numFmtId="0" fontId="29" fillId="2" borderId="2" xfId="0" applyFont="1" applyFill="1" applyBorder="1" applyAlignment="1">
      <alignment horizontal="center" wrapText="1"/>
    </xf>
    <xf numFmtId="0" fontId="29" fillId="2" borderId="20" xfId="0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 applyProtection="1">
      <protection locked="0"/>
    </xf>
    <xf numFmtId="0" fontId="13" fillId="2" borderId="0" xfId="0" applyFont="1" applyFill="1" applyBorder="1" applyAlignment="1" applyProtection="1">
      <alignment vertical="top"/>
      <protection locked="0"/>
    </xf>
    <xf numFmtId="0" fontId="9" fillId="2" borderId="0" xfId="0" applyNumberFormat="1" applyFont="1" applyFill="1" applyBorder="1" applyAlignment="1" applyProtection="1">
      <alignment vertical="top"/>
      <protection locked="0"/>
    </xf>
    <xf numFmtId="0" fontId="9" fillId="2" borderId="0" xfId="0" applyNumberFormat="1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29" fillId="2" borderId="16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 applyProtection="1">
      <alignment vertical="center" wrapText="1"/>
      <protection locked="0"/>
    </xf>
    <xf numFmtId="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7" fillId="0" borderId="0" xfId="0" applyFont="1" applyAlignment="1">
      <alignment horizontal="center"/>
    </xf>
    <xf numFmtId="0" fontId="38" fillId="0" borderId="0" xfId="0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right"/>
    </xf>
    <xf numFmtId="0" fontId="13" fillId="2" borderId="2" xfId="6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 applyProtection="1">
      <alignment horizontal="center" vertical="center" wrapText="1"/>
    </xf>
    <xf numFmtId="0" fontId="46" fillId="2" borderId="0" xfId="6" applyFont="1" applyFill="1" applyBorder="1" applyAlignment="1">
      <alignment horizontal="center" vertical="center" wrapText="1"/>
    </xf>
    <xf numFmtId="4" fontId="6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6" applyFont="1" applyFill="1" applyBorder="1" applyAlignment="1">
      <alignment horizontal="left" vertical="center" wrapText="1"/>
    </xf>
    <xf numFmtId="0" fontId="46" fillId="0" borderId="2" xfId="6" applyFont="1" applyFill="1" applyBorder="1" applyAlignment="1">
      <alignment horizontal="left" vertical="center" wrapText="1"/>
    </xf>
    <xf numFmtId="49" fontId="36" fillId="0" borderId="0" xfId="6" applyNumberFormat="1" applyFont="1" applyFill="1" applyBorder="1" applyAlignment="1" applyProtection="1">
      <alignment vertical="top"/>
      <protection locked="0"/>
    </xf>
    <xf numFmtId="0" fontId="36" fillId="0" borderId="0" xfId="6" applyFont="1" applyFill="1" applyBorder="1" applyAlignment="1" applyProtection="1">
      <alignment horizontal="left" vertical="center" wrapText="1"/>
      <protection locked="0"/>
    </xf>
    <xf numFmtId="1" fontId="36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2" borderId="2" xfId="6" applyFont="1" applyFill="1" applyBorder="1" applyAlignment="1">
      <alignment horizontal="left" vertical="center" wrapText="1"/>
    </xf>
    <xf numFmtId="0" fontId="13" fillId="2" borderId="2" xfId="6" applyFont="1" applyFill="1" applyBorder="1" applyAlignment="1" applyProtection="1">
      <alignment horizontal="center" vertical="center" wrapText="1"/>
    </xf>
    <xf numFmtId="49" fontId="13" fillId="2" borderId="2" xfId="6" applyNumberFormat="1" applyFont="1" applyFill="1" applyBorder="1" applyAlignment="1">
      <alignment horizontal="center" vertical="center" wrapText="1"/>
    </xf>
    <xf numFmtId="49" fontId="9" fillId="2" borderId="2" xfId="6" applyNumberFormat="1" applyFont="1" applyFill="1" applyBorder="1" applyAlignment="1">
      <alignment horizontal="center" vertical="center" wrapText="1"/>
    </xf>
    <xf numFmtId="0" fontId="9" fillId="2" borderId="2" xfId="6" applyFont="1" applyFill="1" applyBorder="1" applyAlignment="1" applyProtection="1">
      <alignment horizontal="center" vertical="center" wrapText="1"/>
    </xf>
    <xf numFmtId="49" fontId="9" fillId="2" borderId="22" xfId="6" applyNumberFormat="1" applyFont="1" applyFill="1" applyBorder="1" applyAlignment="1" applyProtection="1">
      <alignment horizontal="center" vertical="center" wrapText="1"/>
      <protection locked="0"/>
    </xf>
    <xf numFmtId="49" fontId="9" fillId="2" borderId="2" xfId="6" applyNumberFormat="1" applyFont="1" applyFill="1" applyBorder="1" applyAlignment="1" applyProtection="1">
      <alignment horizontal="center" vertical="center" wrapText="1"/>
      <protection locked="0"/>
    </xf>
    <xf numFmtId="49" fontId="50" fillId="0" borderId="2" xfId="0" applyNumberFormat="1" applyFont="1" applyBorder="1" applyAlignment="1">
      <alignment horizontal="center" vertical="center"/>
    </xf>
    <xf numFmtId="0" fontId="36" fillId="2" borderId="22" xfId="6" applyFont="1" applyFill="1" applyBorder="1" applyAlignment="1">
      <alignment horizontal="center" vertical="center" wrapText="1"/>
    </xf>
    <xf numFmtId="49" fontId="41" fillId="2" borderId="22" xfId="6" applyNumberFormat="1" applyFont="1" applyFill="1" applyBorder="1" applyAlignment="1">
      <alignment horizontal="center" vertical="center" wrapText="1"/>
    </xf>
    <xf numFmtId="49" fontId="36" fillId="2" borderId="2" xfId="6" applyNumberFormat="1" applyFont="1" applyFill="1" applyBorder="1" applyAlignment="1">
      <alignment horizontal="center" vertical="center" wrapText="1"/>
    </xf>
    <xf numFmtId="0" fontId="36" fillId="2" borderId="2" xfId="6" applyFont="1" applyFill="1" applyBorder="1" applyAlignment="1">
      <alignment horizontal="left" vertical="center" wrapText="1"/>
    </xf>
    <xf numFmtId="49" fontId="36" fillId="2" borderId="23" xfId="6" applyNumberFormat="1" applyFont="1" applyFill="1" applyBorder="1" applyAlignment="1" applyProtection="1">
      <alignment horizontal="center" vertical="center" wrapText="1"/>
      <protection locked="0"/>
    </xf>
    <xf numFmtId="0" fontId="36" fillId="2" borderId="2" xfId="6" applyFont="1" applyFill="1" applyBorder="1" applyAlignment="1">
      <alignment horizontal="left" vertical="center"/>
    </xf>
    <xf numFmtId="0" fontId="41" fillId="2" borderId="2" xfId="6" applyFont="1" applyFill="1" applyBorder="1" applyAlignment="1">
      <alignment horizontal="left" vertical="center" wrapText="1"/>
    </xf>
    <xf numFmtId="49" fontId="41" fillId="2" borderId="22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24" xfId="0" applyFill="1" applyBorder="1"/>
    <xf numFmtId="166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 applyProtection="1">
      <alignment horizontal="center" vertical="center"/>
      <protection locked="0"/>
    </xf>
    <xf numFmtId="166" fontId="9" fillId="0" borderId="1" xfId="0" applyNumberFormat="1" applyFont="1" applyFill="1" applyBorder="1" applyAlignment="1" applyProtection="1">
      <alignment horizontal="center" vertical="center" wrapText="1"/>
    </xf>
    <xf numFmtId="166" fontId="9" fillId="0" borderId="4" xfId="0" applyNumberFormat="1" applyFont="1" applyFill="1" applyBorder="1" applyAlignment="1" applyProtection="1">
      <alignment horizontal="center" vertical="center" wrapText="1"/>
    </xf>
    <xf numFmtId="166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16" xfId="0" applyNumberFormat="1" applyFont="1" applyFill="1" applyBorder="1" applyAlignment="1" applyProtection="1">
      <alignment horizontal="center" vertical="center" wrapText="1"/>
    </xf>
    <xf numFmtId="166" fontId="9" fillId="0" borderId="18" xfId="0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6" fontId="9" fillId="2" borderId="2" xfId="0" applyNumberFormat="1" applyFont="1" applyFill="1" applyBorder="1" applyAlignment="1" applyProtection="1">
      <alignment horizontal="center" vertical="center" wrapText="1"/>
    </xf>
    <xf numFmtId="166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51" fillId="2" borderId="2" xfId="6" applyFont="1" applyFill="1" applyBorder="1" applyAlignment="1" applyProtection="1">
      <alignment horizontal="center" vertical="center" wrapText="1"/>
    </xf>
    <xf numFmtId="49" fontId="51" fillId="2" borderId="23" xfId="6" applyNumberFormat="1" applyFont="1" applyFill="1" applyBorder="1" applyAlignment="1" applyProtection="1">
      <alignment horizontal="center" vertical="center" wrapText="1"/>
      <protection locked="0"/>
    </xf>
    <xf numFmtId="0" fontId="47" fillId="2" borderId="2" xfId="6" applyFont="1" applyFill="1" applyBorder="1" applyAlignment="1">
      <alignment horizontal="left" vertical="center" wrapText="1"/>
    </xf>
    <xf numFmtId="0" fontId="47" fillId="2" borderId="2" xfId="6" applyFont="1" applyFill="1" applyBorder="1" applyAlignment="1" applyProtection="1">
      <alignment horizontal="center" vertical="center" wrapText="1"/>
    </xf>
    <xf numFmtId="49" fontId="47" fillId="2" borderId="23" xfId="6" applyNumberFormat="1" applyFont="1" applyFill="1" applyBorder="1" applyAlignment="1" applyProtection="1">
      <alignment horizontal="center" vertical="center" wrapText="1"/>
      <protection locked="0"/>
    </xf>
    <xf numFmtId="0" fontId="41" fillId="2" borderId="2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 wrapText="1"/>
    </xf>
    <xf numFmtId="0" fontId="36" fillId="2" borderId="2" xfId="6" applyFont="1" applyFill="1" applyBorder="1" applyAlignment="1">
      <alignment horizontal="center" vertical="center" wrapText="1"/>
    </xf>
    <xf numFmtId="0" fontId="41" fillId="2" borderId="2" xfId="6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49" fontId="52" fillId="0" borderId="2" xfId="6" applyNumberFormat="1" applyFont="1" applyFill="1" applyBorder="1" applyAlignment="1">
      <alignment horizontal="center" vertical="center" wrapText="1"/>
    </xf>
    <xf numFmtId="0" fontId="52" fillId="0" borderId="2" xfId="6" applyFont="1" applyFill="1" applyBorder="1" applyAlignment="1">
      <alignment horizontal="left" vertical="center" wrapText="1"/>
    </xf>
    <xf numFmtId="0" fontId="52" fillId="2" borderId="2" xfId="6" applyFont="1" applyFill="1" applyBorder="1" applyAlignment="1" applyProtection="1">
      <alignment horizontal="center" vertical="center" wrapText="1"/>
    </xf>
    <xf numFmtId="49" fontId="52" fillId="2" borderId="22" xfId="6" applyNumberFormat="1" applyFont="1" applyFill="1" applyBorder="1" applyAlignment="1" applyProtection="1">
      <alignment horizontal="center" vertical="center" wrapText="1"/>
      <protection locked="0"/>
    </xf>
    <xf numFmtId="49" fontId="52" fillId="2" borderId="2" xfId="6" applyNumberFormat="1" applyFont="1" applyFill="1" applyBorder="1" applyAlignment="1">
      <alignment horizontal="center" vertical="center" wrapText="1"/>
    </xf>
    <xf numFmtId="0" fontId="9" fillId="0" borderId="2" xfId="12" applyFont="1" applyBorder="1" applyAlignment="1" applyProtection="1">
      <alignment horizontal="left" vertical="center" wrapText="1"/>
    </xf>
    <xf numFmtId="49" fontId="6" fillId="0" borderId="25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</xf>
    <xf numFmtId="3" fontId="9" fillId="0" borderId="16" xfId="0" applyNumberFormat="1" applyFont="1" applyFill="1" applyBorder="1" applyAlignment="1" applyProtection="1">
      <alignment horizontal="center" vertical="center" wrapText="1"/>
    </xf>
    <xf numFmtId="0" fontId="6" fillId="2" borderId="2" xfId="6" applyFont="1" applyFill="1" applyBorder="1" applyAlignment="1">
      <alignment horizontal="left" vertical="center" wrapText="1"/>
    </xf>
    <xf numFmtId="0" fontId="52" fillId="2" borderId="2" xfId="0" applyFont="1" applyFill="1" applyBorder="1" applyAlignment="1">
      <alignment horizontal="left" vertical="center" wrapText="1"/>
    </xf>
    <xf numFmtId="0" fontId="36" fillId="2" borderId="15" xfId="6" applyFont="1" applyFill="1" applyBorder="1" applyAlignment="1">
      <alignment horizontal="center" vertical="center" wrapText="1"/>
    </xf>
    <xf numFmtId="0" fontId="36" fillId="0" borderId="2" xfId="1" applyFont="1" applyBorder="1" applyAlignment="1" applyProtection="1">
      <alignment horizontal="left" vertical="center" wrapText="1"/>
    </xf>
    <xf numFmtId="49" fontId="36" fillId="2" borderId="28" xfId="6" applyNumberFormat="1" applyFont="1" applyFill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left" vertical="center" wrapText="1"/>
    </xf>
    <xf numFmtId="49" fontId="63" fillId="2" borderId="28" xfId="6" applyNumberFormat="1" applyFont="1" applyFill="1" applyBorder="1" applyAlignment="1" applyProtection="1">
      <alignment horizontal="center" vertical="center" wrapText="1"/>
      <protection locked="0"/>
    </xf>
    <xf numFmtId="0" fontId="41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left" vertical="center"/>
    </xf>
    <xf numFmtId="0" fontId="56" fillId="2" borderId="6" xfId="0" applyFont="1" applyFill="1" applyBorder="1" applyAlignment="1" applyProtection="1">
      <alignment horizontal="center" vertical="center" wrapText="1"/>
    </xf>
    <xf numFmtId="0" fontId="56" fillId="2" borderId="29" xfId="0" applyFont="1" applyFill="1" applyBorder="1" applyAlignment="1" applyProtection="1">
      <alignment horizontal="center" vertical="center" wrapText="1"/>
    </xf>
    <xf numFmtId="0" fontId="56" fillId="2" borderId="30" xfId="0" applyFont="1" applyFill="1" applyBorder="1" applyAlignment="1" applyProtection="1">
      <alignment horizontal="center" vertical="center" wrapText="1"/>
    </xf>
    <xf numFmtId="0" fontId="56" fillId="2" borderId="0" xfId="0" applyFont="1" applyFill="1" applyBorder="1" applyAlignment="1" applyProtection="1">
      <alignment horizontal="center" vertical="center" wrapText="1"/>
    </xf>
    <xf numFmtId="0" fontId="56" fillId="2" borderId="4" xfId="0" applyFont="1" applyFill="1" applyBorder="1" applyAlignment="1" applyProtection="1">
      <alignment horizontal="center" vertical="center" wrapText="1"/>
    </xf>
    <xf numFmtId="0" fontId="56" fillId="2" borderId="2" xfId="0" applyFont="1" applyFill="1" applyBorder="1" applyAlignment="1" applyProtection="1">
      <alignment horizontal="center" vertical="center" wrapText="1"/>
    </xf>
    <xf numFmtId="0" fontId="57" fillId="2" borderId="2" xfId="0" applyFont="1" applyFill="1" applyBorder="1" applyAlignment="1">
      <alignment horizontal="center" vertical="center"/>
    </xf>
    <xf numFmtId="0" fontId="57" fillId="2" borderId="20" xfId="0" applyFont="1" applyFill="1" applyBorder="1" applyAlignment="1">
      <alignment horizontal="center" vertical="center"/>
    </xf>
    <xf numFmtId="0" fontId="47" fillId="2" borderId="2" xfId="6" applyFont="1" applyFill="1" applyBorder="1" applyAlignment="1">
      <alignment horizontal="center" vertical="center" wrapText="1"/>
    </xf>
    <xf numFmtId="0" fontId="47" fillId="2" borderId="2" xfId="6" applyFont="1" applyFill="1" applyBorder="1" applyAlignment="1">
      <alignment horizontal="center" wrapText="1"/>
    </xf>
    <xf numFmtId="0" fontId="10" fillId="0" borderId="2" xfId="8" applyFont="1" applyFill="1" applyBorder="1" applyAlignment="1">
      <alignment horizontal="center" vertical="center"/>
    </xf>
    <xf numFmtId="0" fontId="10" fillId="0" borderId="2" xfId="8" applyFont="1" applyFill="1" applyBorder="1" applyAlignment="1">
      <alignment horizontal="center" vertical="center" wrapText="1"/>
    </xf>
    <xf numFmtId="0" fontId="56" fillId="2" borderId="2" xfId="6" applyFont="1" applyFill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/>
    </xf>
    <xf numFmtId="0" fontId="46" fillId="2" borderId="2" xfId="6" applyFont="1" applyFill="1" applyBorder="1" applyAlignment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3" borderId="20" xfId="0" applyNumberFormat="1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/>
      <protection locked="0"/>
    </xf>
    <xf numFmtId="166" fontId="9" fillId="3" borderId="1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21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31" xfId="0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/>
    </xf>
    <xf numFmtId="0" fontId="29" fillId="2" borderId="24" xfId="0" applyFont="1" applyFill="1" applyBorder="1" applyAlignment="1">
      <alignment vertical="center"/>
    </xf>
    <xf numFmtId="0" fontId="10" fillId="2" borderId="24" xfId="0" applyFont="1" applyFill="1" applyBorder="1" applyAlignment="1">
      <alignment vertical="center"/>
    </xf>
    <xf numFmtId="0" fontId="9" fillId="3" borderId="21" xfId="0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166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9" fillId="3" borderId="18" xfId="0" applyNumberFormat="1" applyFont="1" applyFill="1" applyBorder="1" applyAlignment="1" applyProtection="1">
      <alignment horizontal="center" vertical="center" wrapText="1"/>
      <protection locked="0"/>
    </xf>
    <xf numFmtId="166" fontId="9" fillId="3" borderId="4" xfId="0" applyNumberFormat="1" applyFont="1" applyFill="1" applyBorder="1" applyAlignment="1" applyProtection="1">
      <alignment horizontal="center" vertical="center" wrapText="1"/>
    </xf>
    <xf numFmtId="166" fontId="9" fillId="3" borderId="18" xfId="0" applyNumberFormat="1" applyFont="1" applyFill="1" applyBorder="1" applyAlignment="1" applyProtection="1">
      <alignment horizontal="center" vertical="center" wrapText="1"/>
    </xf>
    <xf numFmtId="166" fontId="9" fillId="3" borderId="16" xfId="0" applyNumberFormat="1" applyFont="1" applyFill="1" applyBorder="1" applyAlignment="1" applyProtection="1">
      <alignment horizontal="center" vertical="center" wrapText="1"/>
    </xf>
    <xf numFmtId="166" fontId="9" fillId="3" borderId="30" xfId="0" applyNumberFormat="1" applyFont="1" applyFill="1" applyBorder="1" applyAlignment="1" applyProtection="1">
      <alignment horizontal="center" vertical="center" wrapText="1"/>
    </xf>
    <xf numFmtId="166" fontId="9" fillId="3" borderId="6" xfId="0" applyNumberFormat="1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6" xfId="0" applyNumberFormat="1" applyFont="1" applyFill="1" applyBorder="1" applyAlignment="1" applyProtection="1">
      <alignment horizontal="center" vertical="center" wrapText="1"/>
    </xf>
    <xf numFmtId="4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3" borderId="4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166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4" borderId="2" xfId="0" applyNumberFormat="1" applyFont="1" applyFill="1" applyBorder="1" applyAlignment="1" applyProtection="1">
      <alignment horizontal="center" vertical="center" wrapText="1"/>
    </xf>
    <xf numFmtId="166" fontId="9" fillId="4" borderId="4" xfId="0" applyNumberFormat="1" applyFont="1" applyFill="1" applyBorder="1" applyAlignment="1" applyProtection="1">
      <alignment horizontal="center" vertical="center" wrapText="1"/>
    </xf>
    <xf numFmtId="166" fontId="9" fillId="4" borderId="1" xfId="0" applyNumberFormat="1" applyFont="1" applyFill="1" applyBorder="1" applyAlignment="1" applyProtection="1">
      <alignment horizontal="center" vertical="center" wrapText="1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166" fontId="23" fillId="0" borderId="6" xfId="0" applyNumberFormat="1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3" fontId="9" fillId="6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6" borderId="2" xfId="0" applyNumberFormat="1" applyFont="1" applyFill="1" applyBorder="1" applyAlignment="1" applyProtection="1">
      <alignment horizontal="center" vertical="center" wrapText="1"/>
      <protection locked="0"/>
    </xf>
    <xf numFmtId="166" fontId="9" fillId="6" borderId="2" xfId="0" applyNumberFormat="1" applyFont="1" applyFill="1" applyBorder="1" applyAlignment="1" applyProtection="1">
      <alignment horizontal="center" vertical="center" wrapText="1"/>
    </xf>
    <xf numFmtId="49" fontId="0" fillId="6" borderId="2" xfId="0" applyNumberFormat="1" applyFill="1" applyBorder="1" applyAlignment="1">
      <alignment horizontal="center" vertical="center"/>
    </xf>
    <xf numFmtId="3" fontId="0" fillId="6" borderId="2" xfId="0" applyNumberForma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center" vertical="center"/>
    </xf>
    <xf numFmtId="0" fontId="0" fillId="2" borderId="27" xfId="0" applyFill="1" applyBorder="1"/>
    <xf numFmtId="0" fontId="0" fillId="2" borderId="21" xfId="0" applyFill="1" applyBorder="1"/>
    <xf numFmtId="0" fontId="6" fillId="0" borderId="1" xfId="0" applyFont="1" applyFill="1" applyBorder="1" applyAlignment="1" applyProtection="1">
      <alignment vertical="center" wrapText="1"/>
    </xf>
    <xf numFmtId="166" fontId="9" fillId="3" borderId="33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 vertical="justify"/>
    </xf>
    <xf numFmtId="0" fontId="23" fillId="2" borderId="6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 applyProtection="1">
      <alignment horizontal="center" vertical="center" wrapText="1"/>
    </xf>
    <xf numFmtId="166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9" fillId="2" borderId="4" xfId="0" applyNumberFormat="1" applyFont="1" applyFill="1" applyBorder="1" applyAlignment="1" applyProtection="1">
      <alignment horizontal="center" vertical="center" wrapText="1"/>
    </xf>
    <xf numFmtId="3" fontId="9" fillId="2" borderId="16" xfId="0" applyNumberFormat="1" applyFont="1" applyFill="1" applyBorder="1" applyAlignment="1" applyProtection="1">
      <alignment horizontal="center" vertical="center" wrapText="1"/>
    </xf>
    <xf numFmtId="3" fontId="9" fillId="2" borderId="18" xfId="0" applyNumberFormat="1" applyFont="1" applyFill="1" applyBorder="1" applyAlignment="1" applyProtection="1">
      <alignment horizontal="center" vertical="center" wrapText="1"/>
    </xf>
    <xf numFmtId="166" fontId="9" fillId="7" borderId="2" xfId="0" applyNumberFormat="1" applyFont="1" applyFill="1" applyBorder="1" applyAlignment="1" applyProtection="1">
      <alignment horizontal="center" vertical="center" wrapText="1"/>
    </xf>
    <xf numFmtId="166" fontId="9" fillId="7" borderId="4" xfId="0" applyNumberFormat="1" applyFont="1" applyFill="1" applyBorder="1" applyAlignment="1" applyProtection="1">
      <alignment horizontal="center" vertical="center" wrapText="1"/>
    </xf>
    <xf numFmtId="0" fontId="64" fillId="8" borderId="0" xfId="0" applyFont="1" applyFill="1" applyAlignment="1">
      <alignment horizontal="center" vertical="center"/>
    </xf>
    <xf numFmtId="1" fontId="23" fillId="0" borderId="2" xfId="8" applyNumberFormat="1" applyFont="1" applyFill="1" applyBorder="1" applyAlignment="1">
      <alignment horizontal="center" vertical="center"/>
    </xf>
    <xf numFmtId="49" fontId="13" fillId="2" borderId="2" xfId="6" applyNumberFormat="1" applyFont="1" applyFill="1" applyBorder="1" applyAlignment="1" applyProtection="1">
      <alignment horizontal="center" vertical="center" wrapText="1"/>
      <protection locked="0"/>
    </xf>
    <xf numFmtId="165" fontId="17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49" fontId="47" fillId="2" borderId="2" xfId="6" applyNumberFormat="1" applyFont="1" applyFill="1" applyBorder="1" applyAlignment="1">
      <alignment horizontal="center" vertical="center" wrapText="1"/>
    </xf>
    <xf numFmtId="49" fontId="8" fillId="2" borderId="2" xfId="6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60" fillId="0" borderId="0" xfId="0" applyFont="1"/>
    <xf numFmtId="0" fontId="4" fillId="0" borderId="0" xfId="0" applyFont="1" applyAlignment="1">
      <alignment wrapText="1"/>
    </xf>
    <xf numFmtId="49" fontId="17" fillId="0" borderId="2" xfId="6" applyNumberFormat="1" applyFont="1" applyFill="1" applyBorder="1" applyAlignment="1">
      <alignment horizontal="center" vertical="center" wrapText="1"/>
    </xf>
    <xf numFmtId="0" fontId="60" fillId="0" borderId="0" xfId="0" applyFont="1" applyBorder="1"/>
    <xf numFmtId="165" fontId="17" fillId="0" borderId="22" xfId="6" applyNumberFormat="1" applyFont="1" applyFill="1" applyBorder="1" applyAlignment="1" applyProtection="1">
      <alignment horizontal="center" vertical="center" wrapText="1"/>
      <protection locked="0"/>
    </xf>
    <xf numFmtId="49" fontId="38" fillId="0" borderId="15" xfId="6" applyNumberFormat="1" applyFont="1" applyFill="1" applyBorder="1" applyAlignment="1">
      <alignment horizontal="center" vertical="center" wrapText="1"/>
    </xf>
    <xf numFmtId="49" fontId="38" fillId="0" borderId="2" xfId="6" applyNumberFormat="1" applyFont="1" applyFill="1" applyBorder="1" applyAlignment="1">
      <alignment vertical="center" wrapText="1"/>
    </xf>
    <xf numFmtId="49" fontId="38" fillId="0" borderId="2" xfId="6" applyNumberFormat="1" applyFont="1" applyFill="1" applyBorder="1" applyAlignment="1">
      <alignment horizontal="center" vertical="center" wrapText="1"/>
    </xf>
    <xf numFmtId="0" fontId="60" fillId="0" borderId="0" xfId="0" applyFont="1" applyFill="1"/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9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46" fillId="0" borderId="2" xfId="6" applyFont="1" applyFill="1" applyBorder="1" applyAlignment="1">
      <alignment horizontal="center" vertical="center" wrapText="1"/>
    </xf>
    <xf numFmtId="0" fontId="46" fillId="0" borderId="0" xfId="6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vertical="center" wrapText="1"/>
    </xf>
    <xf numFmtId="0" fontId="60" fillId="0" borderId="0" xfId="0" applyFont="1" applyFill="1" applyBorder="1"/>
    <xf numFmtId="0" fontId="39" fillId="0" borderId="0" xfId="0" applyFont="1" applyFill="1"/>
    <xf numFmtId="0" fontId="19" fillId="0" borderId="0" xfId="0" applyFont="1" applyFill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6" fillId="0" borderId="0" xfId="0" applyFont="1" applyAlignment="1"/>
    <xf numFmtId="0" fontId="9" fillId="3" borderId="1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 indent="2"/>
    </xf>
    <xf numFmtId="0" fontId="6" fillId="0" borderId="4" xfId="0" applyFont="1" applyFill="1" applyBorder="1" applyAlignment="1" applyProtection="1">
      <alignment horizontal="left" vertical="center" wrapText="1" indent="2"/>
    </xf>
    <xf numFmtId="0" fontId="6" fillId="0" borderId="2" xfId="0" applyFont="1" applyFill="1" applyBorder="1" applyAlignment="1" applyProtection="1">
      <alignment horizontal="left" vertical="center" wrapText="1" indent="5"/>
    </xf>
    <xf numFmtId="0" fontId="6" fillId="0" borderId="2" xfId="0" applyFont="1" applyFill="1" applyBorder="1" applyAlignment="1" applyProtection="1">
      <alignment horizontal="left" vertical="center" wrapText="1" indent="6"/>
    </xf>
    <xf numFmtId="0" fontId="6" fillId="0" borderId="4" xfId="0" applyFont="1" applyFill="1" applyBorder="1" applyAlignment="1" applyProtection="1">
      <alignment horizontal="left" vertical="center" wrapText="1" indent="6"/>
    </xf>
    <xf numFmtId="0" fontId="6" fillId="0" borderId="2" xfId="0" applyFont="1" applyFill="1" applyBorder="1" applyAlignment="1" applyProtection="1">
      <alignment horizontal="left" vertical="center" wrapText="1" indent="7"/>
    </xf>
    <xf numFmtId="0" fontId="6" fillId="0" borderId="1" xfId="0" applyFont="1" applyFill="1" applyBorder="1" applyAlignment="1" applyProtection="1">
      <alignment horizontal="left" vertical="center" wrapText="1" indent="6"/>
    </xf>
    <xf numFmtId="0" fontId="6" fillId="0" borderId="0" xfId="0" applyFont="1" applyFill="1" applyBorder="1" applyAlignment="1" applyProtection="1">
      <alignment horizontal="left" vertical="center" wrapText="1" indent="2"/>
    </xf>
    <xf numFmtId="0" fontId="6" fillId="0" borderId="15" xfId="0" applyFont="1" applyFill="1" applyBorder="1" applyAlignment="1" applyProtection="1">
      <alignment horizontal="left" vertical="center" wrapText="1" indent="2"/>
    </xf>
    <xf numFmtId="0" fontId="6" fillId="0" borderId="27" xfId="0" applyFont="1" applyFill="1" applyBorder="1" applyAlignment="1" applyProtection="1">
      <alignment horizontal="left" vertical="center" wrapText="1" indent="2"/>
    </xf>
    <xf numFmtId="0" fontId="6" fillId="0" borderId="16" xfId="0" applyFont="1" applyFill="1" applyBorder="1" applyAlignment="1" applyProtection="1">
      <alignment horizontal="left" vertical="center" wrapText="1" indent="2"/>
    </xf>
    <xf numFmtId="0" fontId="27" fillId="0" borderId="2" xfId="8" applyFont="1" applyFill="1" applyBorder="1" applyAlignment="1">
      <alignment horizontal="left" vertical="center"/>
    </xf>
    <xf numFmtId="0" fontId="32" fillId="0" borderId="2" xfId="8" applyFont="1" applyFill="1" applyBorder="1" applyAlignment="1">
      <alignment horizontal="left" vertical="center"/>
    </xf>
    <xf numFmtId="0" fontId="23" fillId="0" borderId="2" xfId="8" applyFont="1" applyFill="1" applyBorder="1" applyAlignment="1">
      <alignment horizontal="center" vertical="center"/>
    </xf>
    <xf numFmtId="0" fontId="17" fillId="0" borderId="0" xfId="0" applyFont="1" applyAlignment="1" applyProtection="1">
      <alignment horizontal="left" vertical="center"/>
      <protection locked="0"/>
    </xf>
    <xf numFmtId="0" fontId="5" fillId="0" borderId="0" xfId="0" applyFont="1"/>
    <xf numFmtId="0" fontId="1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justify" wrapText="1"/>
      <protection locked="0"/>
    </xf>
    <xf numFmtId="0" fontId="23" fillId="0" borderId="0" xfId="8" applyFont="1"/>
    <xf numFmtId="0" fontId="39" fillId="0" borderId="0" xfId="0" applyFont="1" applyAlignment="1">
      <alignment vertical="center"/>
    </xf>
    <xf numFmtId="0" fontId="13" fillId="2" borderId="0" xfId="0" applyFont="1" applyFill="1" applyAlignment="1" applyProtection="1"/>
    <xf numFmtId="166" fontId="9" fillId="4" borderId="19" xfId="0" applyNumberFormat="1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vertical="center"/>
    </xf>
    <xf numFmtId="166" fontId="13" fillId="4" borderId="19" xfId="0" applyNumberFormat="1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vertical="center"/>
    </xf>
    <xf numFmtId="0" fontId="13" fillId="0" borderId="11" xfId="0" applyFont="1" applyFill="1" applyBorder="1" applyAlignment="1" applyProtection="1">
      <protection locked="0"/>
    </xf>
    <xf numFmtId="0" fontId="13" fillId="0" borderId="37" xfId="0" applyFont="1" applyFill="1" applyBorder="1" applyAlignme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justify"/>
      <protection locked="0"/>
    </xf>
    <xf numFmtId="0" fontId="0" fillId="0" borderId="0" xfId="0" applyProtection="1">
      <protection locked="0"/>
    </xf>
    <xf numFmtId="0" fontId="6" fillId="0" borderId="4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2" xfId="4" applyFont="1" applyBorder="1" applyAlignment="1">
      <alignment horizontal="center" vertical="center" wrapText="1"/>
    </xf>
    <xf numFmtId="0" fontId="9" fillId="0" borderId="0" xfId="0" applyFont="1" applyAlignment="1"/>
    <xf numFmtId="0" fontId="13" fillId="0" borderId="15" xfId="0" applyFont="1" applyBorder="1" applyAlignment="1">
      <alignment horizontal="right" vertical="center" wrapText="1"/>
    </xf>
    <xf numFmtId="0" fontId="17" fillId="0" borderId="0" xfId="0" applyFont="1" applyAlignment="1"/>
    <xf numFmtId="0" fontId="17" fillId="0" borderId="0" xfId="0" applyFont="1" applyFill="1" applyAlignment="1"/>
    <xf numFmtId="166" fontId="9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top" wrapText="1"/>
    </xf>
    <xf numFmtId="0" fontId="9" fillId="0" borderId="0" xfId="8" applyFont="1" applyFill="1" applyAlignment="1">
      <alignment wrapText="1"/>
    </xf>
    <xf numFmtId="0" fontId="9" fillId="2" borderId="19" xfId="0" applyFont="1" applyFill="1" applyBorder="1" applyAlignment="1" applyProtection="1"/>
    <xf numFmtId="166" fontId="17" fillId="4" borderId="19" xfId="0" applyNumberFormat="1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vertical="center"/>
    </xf>
    <xf numFmtId="0" fontId="17" fillId="2" borderId="19" xfId="0" applyFont="1" applyFill="1" applyBorder="1" applyAlignment="1" applyProtection="1"/>
    <xf numFmtId="0" fontId="36" fillId="0" borderId="0" xfId="0" applyFont="1" applyFill="1" applyAlignment="1"/>
    <xf numFmtId="0" fontId="17" fillId="0" borderId="19" xfId="0" applyFont="1" applyFill="1" applyBorder="1" applyAlignment="1" applyProtection="1">
      <alignment horizontal="right" vertical="center"/>
    </xf>
    <xf numFmtId="0" fontId="9" fillId="2" borderId="0" xfId="0" applyFont="1" applyFill="1" applyAlignment="1" applyProtection="1">
      <alignment horizontal="right"/>
    </xf>
    <xf numFmtId="0" fontId="60" fillId="0" borderId="0" xfId="0" applyFont="1" applyFill="1" applyAlignment="1"/>
    <xf numFmtId="0" fontId="28" fillId="2" borderId="19" xfId="0" applyFont="1" applyFill="1" applyBorder="1" applyAlignment="1" applyProtection="1">
      <alignment horizontal="center" vertical="center" wrapText="1"/>
    </xf>
    <xf numFmtId="0" fontId="28" fillId="2" borderId="2" xfId="0" applyFont="1" applyFill="1" applyBorder="1" applyAlignment="1" applyProtection="1">
      <alignment horizontal="center" vertical="center" wrapText="1"/>
    </xf>
    <xf numFmtId="0" fontId="28" fillId="2" borderId="18" xfId="0" applyFont="1" applyFill="1" applyBorder="1" applyAlignment="1" applyProtection="1">
      <alignment horizontal="center" vertical="center" wrapText="1"/>
    </xf>
    <xf numFmtId="49" fontId="6" fillId="0" borderId="10" xfId="0" applyNumberFormat="1" applyFont="1" applyFill="1" applyBorder="1" applyAlignment="1" applyProtection="1">
      <alignment horizontal="center" vertical="center"/>
    </xf>
    <xf numFmtId="166" fontId="9" fillId="7" borderId="20" xfId="0" applyNumberFormat="1" applyFont="1" applyFill="1" applyBorder="1" applyAlignment="1" applyProtection="1">
      <alignment horizontal="center" vertical="center" wrapText="1"/>
    </xf>
    <xf numFmtId="3" fontId="9" fillId="3" borderId="21" xfId="0" applyNumberFormat="1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Border="1" applyAlignment="1">
      <alignment horizontal="center" vertical="center"/>
    </xf>
    <xf numFmtId="3" fontId="0" fillId="0" borderId="2" xfId="0" applyNumberFormat="1" applyBorder="1"/>
    <xf numFmtId="3" fontId="9" fillId="4" borderId="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13" fillId="0" borderId="0" xfId="0" applyFont="1" applyAlignment="1">
      <alignment vertical="center"/>
    </xf>
    <xf numFmtId="0" fontId="9" fillId="0" borderId="0" xfId="13" applyFont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4" fillId="7" borderId="19" xfId="0" applyFont="1" applyFill="1" applyBorder="1" applyProtection="1">
      <protection locked="0"/>
    </xf>
    <xf numFmtId="0" fontId="9" fillId="0" borderId="0" xfId="13" applyFont="1" applyAlignment="1" applyProtection="1">
      <alignment horizontal="left" vertical="center" wrapText="1"/>
      <protection locked="0"/>
    </xf>
    <xf numFmtId="0" fontId="6" fillId="0" borderId="0" xfId="13" applyFont="1" applyAlignment="1">
      <alignment wrapText="1"/>
    </xf>
    <xf numFmtId="0" fontId="9" fillId="0" borderId="19" xfId="13" applyFont="1" applyBorder="1" applyAlignment="1">
      <alignment wrapText="1"/>
    </xf>
    <xf numFmtId="0" fontId="9" fillId="0" borderId="0" xfId="13" applyFont="1" applyAlignment="1">
      <alignment wrapText="1"/>
    </xf>
    <xf numFmtId="167" fontId="6" fillId="0" borderId="0" xfId="0" applyNumberFormat="1" applyFont="1" applyAlignment="1" applyProtection="1">
      <alignment horizontal="center" vertical="center" wrapText="1"/>
      <protection locked="0"/>
    </xf>
    <xf numFmtId="167" fontId="6" fillId="0" borderId="0" xfId="0" applyNumberFormat="1" applyFont="1" applyAlignment="1">
      <alignment wrapText="1"/>
    </xf>
    <xf numFmtId="167" fontId="28" fillId="0" borderId="2" xfId="0" applyNumberFormat="1" applyFont="1" applyBorder="1" applyAlignment="1" applyProtection="1">
      <alignment horizontal="center" vertical="center"/>
      <protection locked="0"/>
    </xf>
    <xf numFmtId="167" fontId="6" fillId="0" borderId="0" xfId="0" applyNumberFormat="1" applyFont="1" applyAlignment="1" applyProtection="1">
      <alignment horizontal="center" vertical="center"/>
      <protection locked="0"/>
    </xf>
    <xf numFmtId="167" fontId="6" fillId="0" borderId="0" xfId="0" applyNumberFormat="1" applyFont="1"/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 applyProtection="1">
      <alignment horizontal="center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0" fontId="66" fillId="0" borderId="0" xfId="0" applyFont="1" applyAlignment="1">
      <alignment horizontal="justify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167" fontId="6" fillId="0" borderId="2" xfId="0" applyNumberFormat="1" applyFont="1" applyBorder="1" applyAlignment="1" applyProtection="1">
      <alignment horizontal="center" vertical="center"/>
      <protection locked="0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center" vertical="center"/>
    </xf>
    <xf numFmtId="0" fontId="6" fillId="0" borderId="0" xfId="2" applyFont="1"/>
    <xf numFmtId="0" fontId="4" fillId="0" borderId="0" xfId="2"/>
    <xf numFmtId="0" fontId="66" fillId="0" borderId="0" xfId="2" applyFont="1" applyAlignment="1">
      <alignment horizontal="justify"/>
    </xf>
    <xf numFmtId="0" fontId="9" fillId="0" borderId="0" xfId="13" applyFont="1" applyBorder="1" applyAlignment="1">
      <alignment wrapText="1"/>
    </xf>
    <xf numFmtId="0" fontId="56" fillId="0" borderId="2" xfId="0" applyFont="1" applyBorder="1" applyAlignment="1">
      <alignment vertical="center" wrapText="1"/>
    </xf>
    <xf numFmtId="167" fontId="56" fillId="0" borderId="2" xfId="0" applyNumberFormat="1" applyFont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/>
    </xf>
    <xf numFmtId="0" fontId="6" fillId="2" borderId="0" xfId="0" applyFont="1" applyFill="1" applyBorder="1" applyAlignment="1" applyProtection="1">
      <alignment horizontal="center" vertical="top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37" xfId="0" applyFont="1" applyFill="1" applyBorder="1" applyAlignment="1" applyProtection="1">
      <alignment horizontal="center" vertical="center" wrapText="1"/>
    </xf>
    <xf numFmtId="0" fontId="28" fillId="2" borderId="40" xfId="0" applyFont="1" applyFill="1" applyBorder="1" applyAlignment="1" applyProtection="1">
      <alignment horizontal="center" vertical="center" wrapText="1"/>
    </xf>
    <xf numFmtId="0" fontId="28" fillId="2" borderId="6" xfId="0" applyFont="1" applyFill="1" applyBorder="1" applyAlignment="1" applyProtection="1">
      <alignment horizontal="center" vertical="center" wrapText="1"/>
    </xf>
    <xf numFmtId="0" fontId="28" fillId="2" borderId="4" xfId="0" applyFont="1" applyFill="1" applyBorder="1" applyAlignment="1" applyProtection="1">
      <alignment horizontal="center" vertical="center" wrapText="1"/>
    </xf>
    <xf numFmtId="0" fontId="9" fillId="2" borderId="38" xfId="0" applyNumberFormat="1" applyFont="1" applyFill="1" applyBorder="1" applyAlignment="1" applyProtection="1">
      <alignment horizontal="center" vertical="center" wrapText="1"/>
    </xf>
    <xf numFmtId="0" fontId="9" fillId="2" borderId="37" xfId="0" applyNumberFormat="1" applyFont="1" applyFill="1" applyBorder="1" applyAlignment="1" applyProtection="1">
      <alignment horizontal="center" vertical="center" wrapText="1"/>
    </xf>
    <xf numFmtId="0" fontId="9" fillId="2" borderId="24" xfId="0" applyNumberFormat="1" applyFont="1" applyFill="1" applyBorder="1" applyAlignment="1" applyProtection="1">
      <alignment horizontal="center" vertical="center" wrapText="1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/>
    <xf numFmtId="0" fontId="0" fillId="0" borderId="39" xfId="0" applyBorder="1" applyAlignment="1"/>
    <xf numFmtId="0" fontId="9" fillId="2" borderId="38" xfId="0" applyNumberFormat="1" applyFont="1" applyFill="1" applyBorder="1" applyAlignment="1" applyProtection="1">
      <alignment horizontal="left" vertical="center" wrapText="1"/>
    </xf>
    <xf numFmtId="0" fontId="9" fillId="2" borderId="11" xfId="0" applyNumberFormat="1" applyFont="1" applyFill="1" applyBorder="1" applyAlignment="1" applyProtection="1">
      <alignment horizontal="left" vertical="center" wrapText="1"/>
    </xf>
    <xf numFmtId="0" fontId="9" fillId="2" borderId="37" xfId="0" applyNumberFormat="1" applyFont="1" applyFill="1" applyBorder="1" applyAlignment="1" applyProtection="1">
      <alignment horizontal="left" vertical="center" wrapText="1"/>
    </xf>
    <xf numFmtId="0" fontId="9" fillId="2" borderId="24" xfId="0" applyNumberFormat="1" applyFont="1" applyFill="1" applyBorder="1" applyAlignment="1" applyProtection="1">
      <alignment horizontal="left" vertical="center" wrapText="1"/>
    </xf>
    <xf numFmtId="0" fontId="9" fillId="2" borderId="0" xfId="0" applyNumberFormat="1" applyFont="1" applyFill="1" applyBorder="1" applyAlignment="1" applyProtection="1">
      <alignment horizontal="left" vertical="center" wrapText="1"/>
    </xf>
    <xf numFmtId="0" fontId="9" fillId="2" borderId="17" xfId="0" applyNumberFormat="1" applyFont="1" applyFill="1" applyBorder="1" applyAlignment="1" applyProtection="1">
      <alignment horizontal="left" vertical="center" wrapText="1"/>
    </xf>
    <xf numFmtId="0" fontId="0" fillId="0" borderId="3" xfId="0" applyBorder="1" applyAlignment="1"/>
    <xf numFmtId="0" fontId="28" fillId="2" borderId="11" xfId="0" applyFont="1" applyFill="1" applyBorder="1" applyAlignment="1" applyProtection="1">
      <alignment horizontal="center" vertical="center" wrapText="1"/>
    </xf>
    <xf numFmtId="0" fontId="28" fillId="2" borderId="19" xfId="0" applyFont="1" applyFill="1" applyBorder="1" applyAlignment="1" applyProtection="1">
      <alignment horizontal="center" vertical="center" wrapText="1"/>
    </xf>
    <xf numFmtId="49" fontId="13" fillId="4" borderId="27" xfId="0" applyNumberFormat="1" applyFont="1" applyFill="1" applyBorder="1" applyAlignment="1" applyProtection="1">
      <alignment horizontal="center"/>
      <protection locked="0"/>
    </xf>
    <xf numFmtId="49" fontId="13" fillId="4" borderId="21" xfId="0" applyNumberFormat="1" applyFont="1" applyFill="1" applyBorder="1" applyAlignment="1" applyProtection="1">
      <alignment horizontal="center"/>
      <protection locked="0"/>
    </xf>
    <xf numFmtId="0" fontId="9" fillId="0" borderId="34" xfId="0" applyFont="1" applyBorder="1" applyAlignment="1" applyProtection="1">
      <alignment horizontal="center" vertical="justify"/>
      <protection locked="0"/>
    </xf>
    <xf numFmtId="0" fontId="13" fillId="2" borderId="0" xfId="0" applyFont="1" applyFill="1" applyBorder="1" applyAlignment="1" applyProtection="1">
      <alignment horizontal="left" vertical="top" wrapText="1"/>
      <protection locked="0"/>
    </xf>
    <xf numFmtId="0" fontId="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NumberFormat="1" applyFont="1" applyFill="1" applyBorder="1" applyAlignment="1">
      <alignment horizontal="left" vertical="top" wrapText="1"/>
    </xf>
    <xf numFmtId="0" fontId="17" fillId="9" borderId="19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/>
      <protection locked="0"/>
    </xf>
    <xf numFmtId="0" fontId="13" fillId="4" borderId="33" xfId="0" applyFont="1" applyFill="1" applyBorder="1" applyAlignment="1" applyProtection="1">
      <alignment horizontal="center"/>
      <protection locked="0"/>
    </xf>
    <xf numFmtId="0" fontId="34" fillId="2" borderId="36" xfId="0" applyFont="1" applyFill="1" applyBorder="1" applyAlignment="1" applyProtection="1">
      <alignment horizontal="center" vertical="top"/>
    </xf>
    <xf numFmtId="0" fontId="34" fillId="2" borderId="31" xfId="0" applyFont="1" applyFill="1" applyBorder="1" applyAlignment="1" applyProtection="1">
      <alignment horizontal="center" vertical="top"/>
    </xf>
    <xf numFmtId="0" fontId="28" fillId="2" borderId="11" xfId="0" applyFont="1" applyFill="1" applyBorder="1" applyAlignment="1">
      <alignment horizontal="center" vertical="center" wrapText="1"/>
    </xf>
    <xf numFmtId="0" fontId="28" fillId="2" borderId="37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 vertical="center" wrapText="1"/>
    </xf>
    <xf numFmtId="0" fontId="28" fillId="2" borderId="33" xfId="0" applyFont="1" applyFill="1" applyBorder="1" applyAlignment="1">
      <alignment horizontal="center" vertical="center" wrapText="1"/>
    </xf>
    <xf numFmtId="0" fontId="14" fillId="2" borderId="0" xfId="6" applyFont="1" applyFill="1" applyBorder="1" applyAlignment="1" applyProtection="1">
      <alignment horizontal="left" indent="3"/>
      <protection locked="0"/>
    </xf>
    <xf numFmtId="0" fontId="28" fillId="2" borderId="6" xfId="0" applyFont="1" applyFill="1" applyBorder="1" applyAlignment="1" applyProtection="1">
      <alignment horizontal="center" vertical="center"/>
    </xf>
    <xf numFmtId="0" fontId="28" fillId="2" borderId="4" xfId="0" applyFont="1" applyFill="1" applyBorder="1" applyAlignment="1" applyProtection="1">
      <alignment horizontal="center" vertical="center"/>
    </xf>
    <xf numFmtId="0" fontId="28" fillId="2" borderId="47" xfId="0" applyFont="1" applyFill="1" applyBorder="1" applyAlignment="1" applyProtection="1">
      <alignment horizontal="left" vertical="center" wrapText="1"/>
    </xf>
    <xf numFmtId="0" fontId="28" fillId="2" borderId="27" xfId="0" applyFont="1" applyFill="1" applyBorder="1" applyAlignment="1" applyProtection="1">
      <alignment horizontal="left" vertical="center" wrapText="1"/>
    </xf>
    <xf numFmtId="0" fontId="28" fillId="2" borderId="21" xfId="0" applyFont="1" applyFill="1" applyBorder="1" applyAlignment="1" applyProtection="1">
      <alignment horizontal="left" vertical="center" wrapText="1"/>
    </xf>
    <xf numFmtId="49" fontId="9" fillId="4" borderId="27" xfId="0" applyNumberFormat="1" applyFont="1" applyFill="1" applyBorder="1" applyAlignment="1" applyProtection="1">
      <alignment horizontal="left"/>
      <protection locked="0"/>
    </xf>
    <xf numFmtId="49" fontId="9" fillId="4" borderId="21" xfId="0" applyNumberFormat="1" applyFont="1" applyFill="1" applyBorder="1" applyAlignment="1" applyProtection="1">
      <alignment horizontal="left"/>
      <protection locked="0"/>
    </xf>
    <xf numFmtId="0" fontId="9" fillId="2" borderId="41" xfId="0" applyFont="1" applyFill="1" applyBorder="1" applyAlignment="1" applyProtection="1">
      <alignment horizontal="center" vertical="center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43" xfId="0" applyFont="1" applyFill="1" applyBorder="1" applyAlignment="1" applyProtection="1">
      <alignment horizontal="center" vertical="center"/>
    </xf>
    <xf numFmtId="1" fontId="28" fillId="0" borderId="44" xfId="0" applyNumberFormat="1" applyFont="1" applyFill="1" applyBorder="1" applyAlignment="1">
      <alignment horizontal="left" vertical="center"/>
    </xf>
    <xf numFmtId="1" fontId="28" fillId="0" borderId="19" xfId="0" applyNumberFormat="1" applyFont="1" applyFill="1" applyBorder="1" applyAlignment="1">
      <alignment horizontal="left" vertical="center"/>
    </xf>
    <xf numFmtId="0" fontId="28" fillId="2" borderId="45" xfId="0" applyFont="1" applyFill="1" applyBorder="1" applyAlignment="1" applyProtection="1">
      <alignment horizontal="center" vertical="center" wrapText="1"/>
    </xf>
    <xf numFmtId="0" fontId="28" fillId="2" borderId="46" xfId="0" applyFont="1" applyFill="1" applyBorder="1" applyAlignment="1" applyProtection="1">
      <alignment horizontal="center" vertical="center" wrapText="1"/>
    </xf>
    <xf numFmtId="0" fontId="28" fillId="2" borderId="26" xfId="0" applyFont="1" applyFill="1" applyBorder="1" applyAlignment="1" applyProtection="1">
      <alignment horizontal="center" vertical="center" wrapText="1"/>
    </xf>
    <xf numFmtId="0" fontId="28" fillId="2" borderId="18" xfId="0" applyFont="1" applyFill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justify" wrapText="1"/>
      <protection locked="0"/>
    </xf>
    <xf numFmtId="0" fontId="9" fillId="2" borderId="19" xfId="0" applyFont="1" applyFill="1" applyBorder="1" applyAlignment="1" applyProtection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 wrapText="1"/>
    </xf>
    <xf numFmtId="0" fontId="28" fillId="2" borderId="2" xfId="6" applyFont="1" applyFill="1" applyBorder="1" applyAlignment="1">
      <alignment horizontal="center" vertical="center" wrapText="1"/>
    </xf>
    <xf numFmtId="0" fontId="43" fillId="2" borderId="2" xfId="6" applyFont="1" applyFill="1" applyBorder="1" applyAlignment="1">
      <alignment horizontal="center" vertical="center" wrapText="1"/>
    </xf>
    <xf numFmtId="0" fontId="28" fillId="2" borderId="12" xfId="6" applyFont="1" applyFill="1" applyBorder="1" applyAlignment="1">
      <alignment horizontal="center" vertical="center" wrapText="1"/>
    </xf>
    <xf numFmtId="0" fontId="28" fillId="2" borderId="34" xfId="6" applyFont="1" applyFill="1" applyBorder="1" applyAlignment="1">
      <alignment horizontal="center" vertical="center" wrapText="1"/>
    </xf>
    <xf numFmtId="0" fontId="28" fillId="2" borderId="50" xfId="6" applyFont="1" applyFill="1" applyBorder="1" applyAlignment="1">
      <alignment horizontal="center" vertical="center" wrapText="1"/>
    </xf>
    <xf numFmtId="0" fontId="28" fillId="2" borderId="26" xfId="6" applyFont="1" applyFill="1" applyBorder="1" applyAlignment="1">
      <alignment horizontal="center" vertical="center" wrapText="1"/>
    </xf>
    <xf numFmtId="0" fontId="28" fillId="2" borderId="19" xfId="6" applyFont="1" applyFill="1" applyBorder="1" applyAlignment="1">
      <alignment horizontal="center" vertical="center" wrapText="1"/>
    </xf>
    <xf numFmtId="0" fontId="28" fillId="2" borderId="18" xfId="6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left" vertical="top" wrapText="1"/>
    </xf>
    <xf numFmtId="0" fontId="48" fillId="2" borderId="1" xfId="6" applyFont="1" applyFill="1" applyBorder="1" applyAlignment="1">
      <alignment horizontal="center" vertical="center" wrapText="1"/>
    </xf>
    <xf numFmtId="0" fontId="48" fillId="2" borderId="6" xfId="6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8" fillId="2" borderId="1" xfId="6" applyFont="1" applyFill="1" applyBorder="1" applyAlignment="1">
      <alignment horizontal="center" vertical="center" wrapText="1"/>
    </xf>
    <xf numFmtId="0" fontId="28" fillId="2" borderId="6" xfId="6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8" fillId="2" borderId="15" xfId="6" applyFont="1" applyFill="1" applyBorder="1" applyAlignment="1">
      <alignment horizontal="center" vertical="center" wrapText="1"/>
    </xf>
    <xf numFmtId="0" fontId="28" fillId="2" borderId="27" xfId="6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1" fillId="2" borderId="15" xfId="6" applyFont="1" applyFill="1" applyBorder="1" applyAlignment="1">
      <alignment horizontal="center" vertical="center" wrapText="1"/>
    </xf>
    <xf numFmtId="0" fontId="41" fillId="2" borderId="27" xfId="6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3" applyFont="1" applyFill="1" applyBorder="1" applyAlignment="1">
      <alignment horizontal="left" wrapText="1"/>
    </xf>
    <xf numFmtId="0" fontId="31" fillId="0" borderId="2" xfId="8" applyFont="1" applyFill="1" applyBorder="1" applyAlignment="1">
      <alignment horizontal="center" vertical="center"/>
    </xf>
    <xf numFmtId="0" fontId="45" fillId="0" borderId="2" xfId="3" applyFont="1" applyFill="1" applyBorder="1" applyAlignment="1">
      <alignment horizontal="center" vertical="center"/>
    </xf>
    <xf numFmtId="0" fontId="31" fillId="0" borderId="2" xfId="8" applyFont="1" applyFill="1" applyBorder="1" applyAlignment="1">
      <alignment horizontal="center" vertical="center" wrapText="1"/>
    </xf>
    <xf numFmtId="0" fontId="17" fillId="0" borderId="0" xfId="8" applyFont="1" applyFill="1" applyAlignment="1">
      <alignment horizontal="center" wrapText="1"/>
    </xf>
    <xf numFmtId="0" fontId="9" fillId="2" borderId="19" xfId="0" applyFont="1" applyFill="1" applyBorder="1" applyAlignment="1" applyProtection="1">
      <alignment horizontal="right" vertical="center"/>
    </xf>
    <xf numFmtId="0" fontId="14" fillId="0" borderId="0" xfId="3" applyFont="1" applyFill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6" fillId="0" borderId="0" xfId="3" applyFont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28" fillId="0" borderId="15" xfId="4" applyFont="1" applyBorder="1" applyAlignment="1">
      <alignment horizontal="center" vertical="center" wrapText="1"/>
    </xf>
    <xf numFmtId="0" fontId="28" fillId="0" borderId="27" xfId="4" applyFont="1" applyBorder="1" applyAlignment="1">
      <alignment horizontal="center" vertical="center" wrapText="1"/>
    </xf>
    <xf numFmtId="0" fontId="28" fillId="0" borderId="16" xfId="4" applyFont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28" fillId="0" borderId="12" xfId="4" applyFont="1" applyBorder="1" applyAlignment="1">
      <alignment horizontal="center" vertical="center" wrapText="1"/>
    </xf>
    <xf numFmtId="0" fontId="28" fillId="0" borderId="50" xfId="4" applyFont="1" applyBorder="1" applyAlignment="1">
      <alignment horizontal="center" vertical="center" wrapText="1"/>
    </xf>
    <xf numFmtId="0" fontId="28" fillId="0" borderId="26" xfId="4" applyFont="1" applyBorder="1" applyAlignment="1">
      <alignment horizontal="center" vertical="center" wrapText="1"/>
    </xf>
    <xf numFmtId="0" fontId="28" fillId="0" borderId="18" xfId="4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167" fontId="67" fillId="0" borderId="1" xfId="0" applyNumberFormat="1" applyFont="1" applyBorder="1" applyAlignment="1" applyProtection="1">
      <alignment horizontal="center" vertical="center" wrapText="1"/>
      <protection locked="0"/>
    </xf>
    <xf numFmtId="167" fontId="67" fillId="0" borderId="6" xfId="0" applyNumberFormat="1" applyFont="1" applyBorder="1" applyAlignment="1" applyProtection="1">
      <alignment horizontal="center" vertical="center" wrapText="1"/>
      <protection locked="0"/>
    </xf>
    <xf numFmtId="167" fontId="67" fillId="0" borderId="4" xfId="0" applyNumberFormat="1" applyFont="1" applyBorder="1" applyAlignment="1" applyProtection="1">
      <alignment horizontal="center" vertical="center" wrapText="1"/>
      <protection locked="0"/>
    </xf>
    <xf numFmtId="167" fontId="28" fillId="0" borderId="2" xfId="0" applyNumberFormat="1" applyFont="1" applyBorder="1" applyAlignment="1" applyProtection="1">
      <alignment horizontal="center" vertical="center" wrapText="1"/>
      <protection locked="0"/>
    </xf>
    <xf numFmtId="167" fontId="28" fillId="0" borderId="1" xfId="0" applyNumberFormat="1" applyFont="1" applyBorder="1" applyAlignment="1" applyProtection="1">
      <alignment horizontal="center" vertical="center"/>
      <protection locked="0"/>
    </xf>
    <xf numFmtId="167" fontId="28" fillId="0" borderId="4" xfId="0" applyNumberFormat="1" applyFont="1" applyBorder="1" applyAlignment="1" applyProtection="1">
      <alignment horizontal="center" vertical="center"/>
      <protection locked="0"/>
    </xf>
    <xf numFmtId="0" fontId="6" fillId="0" borderId="0" xfId="13" applyFont="1" applyAlignment="1">
      <alignment horizontal="center" wrapText="1"/>
    </xf>
    <xf numFmtId="167" fontId="28" fillId="0" borderId="1" xfId="0" applyNumberFormat="1" applyFont="1" applyBorder="1" applyAlignment="1" applyProtection="1">
      <alignment horizontal="center" vertical="center" wrapText="1"/>
      <protection locked="0"/>
    </xf>
    <xf numFmtId="167" fontId="28" fillId="0" borderId="6" xfId="0" applyNumberFormat="1" applyFont="1" applyBorder="1" applyAlignment="1" applyProtection="1">
      <alignment horizontal="center" vertical="center" wrapText="1"/>
      <protection locked="0"/>
    </xf>
    <xf numFmtId="167" fontId="28" fillId="0" borderId="4" xfId="0" applyNumberFormat="1" applyFont="1" applyBorder="1" applyAlignment="1" applyProtection="1">
      <alignment horizontal="center" vertical="center" wrapText="1"/>
      <protection locked="0"/>
    </xf>
    <xf numFmtId="49" fontId="38" fillId="0" borderId="15" xfId="6" applyNumberFormat="1" applyFont="1" applyFill="1" applyBorder="1" applyAlignment="1">
      <alignment horizontal="left" vertical="center" wrapText="1" indent="5"/>
    </xf>
    <xf numFmtId="0" fontId="61" fillId="0" borderId="27" xfId="0" applyFont="1" applyBorder="1" applyAlignment="1">
      <alignment horizontal="left" vertical="center" wrapText="1" indent="5"/>
    </xf>
    <xf numFmtId="0" fontId="61" fillId="0" borderId="16" xfId="0" applyFont="1" applyBorder="1" applyAlignment="1">
      <alignment horizontal="left" vertical="center" wrapText="1" indent="5"/>
    </xf>
    <xf numFmtId="0" fontId="6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0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60" fillId="0" borderId="0" xfId="0" applyFont="1" applyAlignment="1">
      <alignment horizontal="center" vertical="top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60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13" fillId="0" borderId="0" xfId="0" applyFont="1" applyFill="1" applyAlignment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/>
    <xf numFmtId="0" fontId="9" fillId="0" borderId="38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0" fontId="9" fillId="0" borderId="24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24" xfId="0" applyFont="1" applyFill="1" applyBorder="1" applyAlignment="1" applyProtection="1">
      <alignment horizontal="left"/>
    </xf>
    <xf numFmtId="0" fontId="23" fillId="0" borderId="0" xfId="0" applyFont="1" applyFill="1" applyBorder="1" applyProtection="1"/>
    <xf numFmtId="0" fontId="6" fillId="0" borderId="7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/>
    </xf>
    <xf numFmtId="0" fontId="28" fillId="0" borderId="49" xfId="0" applyFont="1" applyFill="1" applyBorder="1" applyAlignment="1" applyProtection="1">
      <alignment horizontal="center" vertical="center"/>
    </xf>
    <xf numFmtId="0" fontId="28" fillId="0" borderId="48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 applyProtection="1">
      <alignment horizontal="center" vertical="center" wrapText="1"/>
    </xf>
    <xf numFmtId="0" fontId="28" fillId="0" borderId="9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 wrapText="1"/>
    </xf>
    <xf numFmtId="0" fontId="56" fillId="0" borderId="14" xfId="0" applyFont="1" applyFill="1" applyBorder="1" applyAlignment="1" applyProtection="1">
      <alignment horizontal="center" vertical="center" wrapText="1"/>
    </xf>
    <xf numFmtId="0" fontId="56" fillId="0" borderId="6" xfId="0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/>
    </xf>
    <xf numFmtId="1" fontId="6" fillId="0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 indent="2"/>
    </xf>
    <xf numFmtId="0" fontId="6" fillId="0" borderId="26" xfId="0" applyFont="1" applyFill="1" applyBorder="1" applyAlignment="1" applyProtection="1">
      <alignment vertical="center" wrapText="1"/>
    </xf>
    <xf numFmtId="0" fontId="6" fillId="0" borderId="27" xfId="0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2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Protection="1">
      <protection locked="0"/>
    </xf>
    <xf numFmtId="0" fontId="21" fillId="0" borderId="0" xfId="0" applyFont="1" applyFill="1" applyAlignment="1">
      <alignment horizontal="center" vertical="center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6" applyFont="1" applyFill="1" applyAlignment="1">
      <alignment horizontal="center"/>
    </xf>
    <xf numFmtId="0" fontId="0" fillId="0" borderId="0" xfId="0" applyFill="1" applyProtection="1"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0" xfId="0" applyFont="1" applyFill="1" applyAlignment="1" applyProtection="1"/>
    <xf numFmtId="0" fontId="28" fillId="0" borderId="40" xfId="0" applyFont="1" applyFill="1" applyBorder="1" applyAlignment="1" applyProtection="1">
      <alignment horizontal="center" vertical="center" wrapText="1"/>
    </xf>
    <xf numFmtId="0" fontId="28" fillId="0" borderId="6" xfId="0" applyFont="1" applyFill="1" applyBorder="1" applyAlignment="1" applyProtection="1">
      <alignment horizontal="center" vertical="center" wrapText="1"/>
    </xf>
    <xf numFmtId="0" fontId="28" fillId="0" borderId="4" xfId="0" applyFont="1" applyFill="1" applyBorder="1" applyAlignment="1" applyProtection="1">
      <alignment horizontal="center" vertical="center" wrapText="1"/>
    </xf>
    <xf numFmtId="0" fontId="56" fillId="0" borderId="29" xfId="0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8" fillId="0" borderId="2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/>
    </xf>
    <xf numFmtId="0" fontId="28" fillId="0" borderId="12" xfId="4" applyFont="1" applyFill="1" applyBorder="1" applyAlignment="1">
      <alignment horizontal="center" vertical="center" wrapText="1"/>
    </xf>
    <xf numFmtId="0" fontId="28" fillId="0" borderId="50" xfId="4" applyFont="1" applyFill="1" applyBorder="1" applyAlignment="1">
      <alignment horizontal="center" vertical="center" wrapText="1"/>
    </xf>
    <xf numFmtId="0" fontId="28" fillId="0" borderId="26" xfId="4" applyFont="1" applyFill="1" applyBorder="1" applyAlignment="1">
      <alignment horizontal="center" vertical="center" wrapText="1"/>
    </xf>
    <xf numFmtId="0" fontId="28" fillId="0" borderId="18" xfId="4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</cellXfs>
  <cellStyles count="14">
    <cellStyle name="Iau?iue" xfId="1" xr:uid="{23AE9129-19EB-4DA7-ABD3-6F8F04507619}"/>
    <cellStyle name="Звичайний" xfId="0" builtinId="0"/>
    <cellStyle name="Звичайний 2" xfId="2" xr:uid="{63BECB00-C5F0-4DEE-8FDA-4204F3673547}"/>
    <cellStyle name="Звичайний 3" xfId="3" xr:uid="{1B4CCBBA-9615-410E-894B-A370727CADF8}"/>
    <cellStyle name="Обычный 2" xfId="4" xr:uid="{19ABDD6E-2B2E-42C9-AFD6-98C8343FA818}"/>
    <cellStyle name="Обычный 2 15" xfId="5" xr:uid="{44DB7060-0235-493D-AFBD-3AAB919F1739}"/>
    <cellStyle name="Обычный 2 2" xfId="6" xr:uid="{D2D94697-F06F-4D64-90C0-7D654F328E51}"/>
    <cellStyle name="Обычный 2 2 3" xfId="7" xr:uid="{3C9DFB0E-8F32-4F01-B7C6-C70A11282892}"/>
    <cellStyle name="Обычный 2 2 3_дод 1 до форми 6(struktura)_дод 1 до форми 6(struktura) (2)" xfId="8" xr:uid="{D4CF2FA7-B501-4853-A9E2-9E87CB7FFE07}"/>
    <cellStyle name="Обычный 2 2 3_дод 1 до форми 6(struktura)_дод 1 до форми 6(struktura) (2) 2" xfId="13" xr:uid="{46651E51-D494-402E-89AF-373AD8149285}"/>
    <cellStyle name="Обычный 2 3" xfId="9" xr:uid="{7D9D9FF2-6E5F-4BFD-80CE-324F1A342A27}"/>
    <cellStyle name="Обычный 2_дод 1 до форми 6(struktura)" xfId="10" xr:uid="{98ABA000-E2BA-462E-B11B-33247670987D}"/>
    <cellStyle name="Обычный 3" xfId="11" xr:uid="{5C4CD00F-FC9A-4679-98B5-FC0803378805}"/>
    <cellStyle name="Обычный_Сервіс-інвест_03_09" xfId="12" xr:uid="{4503495B-0E6A-4B97-AD8E-05F1EFB7D1DB}"/>
  </cellStyles>
  <dxfs count="3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b/>
        <i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B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8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Kaplun\Local%20Settings\Temporary%20Internet%20Files\OLK24\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44;&#1077;&#1083;&#1086;&#1087;&#1088;&#1086;&#1080;&#1079;&#1074;&#1086;&#1076;&#1089;&#1090;&#1074;&#1086;\&#1055;&#1080;&#1089;&#1100;&#1084;&#1072;\&#1055;&#1080;&#1089;&#1100;&#1084;&#1072;%20&#1074;%20&#1053;&#1050;&#1056;&#1045;\&#1055;&#1086;%20&#1079;&#1072;&#1087;&#1088;&#1086;&#1089;&#1091;%20&#1053;&#1050;&#1056;&#1045;%20&#1087;&#1086;%20&#1094;&#1077;&#1085;&#1077;%20&#1075;&#1072;&#1079;&#1072;%20&#1085;&#1072;%202009%20&#1076;&#1086;%2026.01.09\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Ariadna\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Plan\Exchange\_________________________Plan_ZP\!_&#1055;&#1077;&#1095;&#1072;&#1090;&#1100;\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ocuments%20and%20Settings\ochkan\&#1052;&#1086;&#1080;%20&#1076;&#1086;&#1082;&#1091;&#1084;&#1077;&#1085;&#1090;&#1099;\2005\&#1087;&#1083;&#1072;&#1085;&#1099;\&#1053;&#1040;&#1050;\Documents%20and%20Settings\Natusya\&#1052;&#1086;&#1080;%20&#1076;&#1086;&#1082;&#1091;&#1084;&#1077;&#1085;&#1090;&#1099;\&#1057;&#1090;&#1088;&#1091;&#1082;&#1090;&#1091;&#1088;&#1085;&#1099;&#1077;%20&#1087;&#1086;&#1076;&#1088;&#1072;&#1079;&#1076;&#1077;&#1083;&#1077;&#1085;&#1080;&#1103;\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r320\ULKTP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Plan\Exchange\_________________________Plan_ZP\!_&#1055;&#1077;&#1095;&#1072;&#1090;&#1100;\&#1052;&#1058;&#1056;%20&#1074;&#1089;&#1077;%20-%20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OCUME~1\Chirich\LOCALS~1\Temp\DOCUME~1\VOYTOV~1\LOCALS~1\Temp\Rar$DI00.867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  Інші витрати"/>
      <sheetName val="Ф2"/>
      <sheetName val="Ini"/>
      <sheetName val="Setup"/>
      <sheetName val="200"/>
      <sheetName val="1993"/>
      <sheetName val="Ener "/>
      <sheetName val="МТР все - 5"/>
      <sheetName val="Лист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МТР_Газ_України"/>
      <sheetName val="МТР_все_2"/>
      <sheetName val="Правила ДДС"/>
      <sheetName val="Inform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попер_роз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реестр_заявок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mt bk"/>
      <sheetName val="Ener "/>
      <sheetName val="СС_Т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араметри"/>
      <sheetName val="звіт"/>
      <sheetName val="Inform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рік"/>
      <sheetName val="7  інші витрати"/>
      <sheetName val="МТР Газ України"/>
      <sheetName val="1993"/>
      <sheetName val="gdp"/>
      <sheetName val="Assumptions"/>
      <sheetName val="импортеры99"/>
      <sheetName val="импортеры96"/>
      <sheetName val="импортеры97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AB182-943F-4B96-9981-FA1F8EA5E35F}">
  <dimension ref="A1:U294"/>
  <sheetViews>
    <sheetView showGridLines="0" tabSelected="1" zoomScale="60" zoomScaleNormal="60" zoomScaleSheetLayoutView="55" zoomScalePageLayoutView="30" workbookViewId="0">
      <selection activeCell="J7" sqref="J7"/>
    </sheetView>
  </sheetViews>
  <sheetFormatPr defaultRowHeight="18.75"/>
  <cols>
    <col min="1" max="1" width="5" style="1" customWidth="1"/>
    <col min="2" max="2" width="10.33203125" style="559" customWidth="1"/>
    <col min="3" max="3" width="76.6640625" style="243" customWidth="1"/>
    <col min="4" max="4" width="13.1640625" style="1" customWidth="1"/>
    <col min="5" max="5" width="10.33203125" style="597" customWidth="1"/>
    <col min="6" max="16" width="22.83203125" style="1" customWidth="1"/>
    <col min="17" max="16384" width="9.33203125" style="1"/>
  </cols>
  <sheetData>
    <row r="1" spans="2:18" ht="14.25" customHeight="1"/>
    <row r="2" spans="2:18" ht="24.75" customHeight="1">
      <c r="B2" s="409" t="s">
        <v>0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r="3" spans="2:18" ht="17.25" customHeight="1">
      <c r="B3" s="409" t="s">
        <v>404</v>
      </c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</row>
    <row r="4" spans="2:18" ht="41.25" customHeight="1">
      <c r="B4" s="560"/>
      <c r="C4" s="560"/>
      <c r="D4" s="335"/>
      <c r="E4" s="560"/>
      <c r="F4" s="335"/>
      <c r="G4" s="335" t="s">
        <v>581</v>
      </c>
      <c r="H4" s="338" t="s">
        <v>582</v>
      </c>
      <c r="I4" s="339" t="s">
        <v>584</v>
      </c>
      <c r="J4" s="335" t="s">
        <v>583</v>
      </c>
      <c r="K4" s="335"/>
      <c r="L4" s="335"/>
      <c r="M4" s="335"/>
      <c r="N4" s="335"/>
      <c r="O4" s="335"/>
      <c r="P4" s="335"/>
    </row>
    <row r="5" spans="2:18" ht="33.75" customHeight="1" thickBot="1">
      <c r="B5" s="410" t="s">
        <v>171</v>
      </c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</row>
    <row r="6" spans="2:18" ht="45" customHeight="1" thickBot="1">
      <c r="B6" s="454" t="s">
        <v>1</v>
      </c>
      <c r="C6" s="455"/>
      <c r="D6" s="455"/>
      <c r="E6" s="455"/>
      <c r="F6" s="456"/>
      <c r="G6" s="411" t="s">
        <v>53</v>
      </c>
      <c r="H6" s="412"/>
      <c r="I6" s="24"/>
      <c r="J6" s="24"/>
      <c r="K6" s="102"/>
      <c r="M6" s="434" t="s">
        <v>287</v>
      </c>
      <c r="N6" s="434"/>
      <c r="O6" s="434"/>
      <c r="P6" s="434"/>
    </row>
    <row r="7" spans="2:18" ht="24" customHeight="1">
      <c r="B7" s="422" t="s">
        <v>510</v>
      </c>
      <c r="C7" s="423"/>
      <c r="D7" s="423"/>
      <c r="E7" s="423"/>
      <c r="F7" s="424"/>
      <c r="G7" s="416" t="s">
        <v>337</v>
      </c>
      <c r="H7" s="417"/>
      <c r="I7" s="25"/>
      <c r="J7" s="25"/>
      <c r="K7" s="101"/>
      <c r="M7" s="101" t="s">
        <v>249</v>
      </c>
      <c r="N7" s="101"/>
      <c r="O7" s="101"/>
      <c r="P7" s="101"/>
    </row>
    <row r="8" spans="2:18" ht="48" customHeight="1">
      <c r="B8" s="425"/>
      <c r="C8" s="426"/>
      <c r="D8" s="426"/>
      <c r="E8" s="426"/>
      <c r="F8" s="427"/>
      <c r="G8" s="418"/>
      <c r="H8" s="419"/>
      <c r="I8" s="25"/>
      <c r="J8" s="25"/>
      <c r="K8" s="103"/>
      <c r="M8" s="435" t="s">
        <v>590</v>
      </c>
      <c r="N8" s="435"/>
      <c r="O8" s="435"/>
      <c r="P8" s="435"/>
    </row>
    <row r="9" spans="2:18" ht="42" customHeight="1" thickBot="1">
      <c r="B9" s="420"/>
      <c r="C9" s="428"/>
      <c r="D9" s="428"/>
      <c r="E9" s="428"/>
      <c r="F9" s="421"/>
      <c r="G9" s="420"/>
      <c r="H9" s="421"/>
      <c r="I9" s="6"/>
      <c r="J9" s="6"/>
      <c r="K9" s="104"/>
      <c r="M9" s="436" t="s">
        <v>658</v>
      </c>
      <c r="N9" s="436"/>
      <c r="O9" s="436"/>
      <c r="P9" s="436"/>
      <c r="R9" s="105"/>
    </row>
    <row r="10" spans="2:18" ht="20.25" customHeight="1" thickBot="1">
      <c r="B10" s="561"/>
      <c r="C10" s="562"/>
      <c r="D10" s="4"/>
      <c r="E10" s="598"/>
      <c r="F10" s="6"/>
      <c r="G10" s="6"/>
      <c r="H10" s="6"/>
      <c r="I10" s="6"/>
      <c r="J10" s="6"/>
      <c r="K10" s="79"/>
      <c r="L10" s="79"/>
      <c r="M10" s="79"/>
      <c r="N10" s="9"/>
      <c r="O10" s="9"/>
      <c r="P10" s="9"/>
    </row>
    <row r="11" spans="2:18" ht="27.75" customHeight="1">
      <c r="B11" s="563" t="s">
        <v>507</v>
      </c>
      <c r="C11" s="564"/>
      <c r="D11" s="49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  <c r="P11" s="341"/>
    </row>
    <row r="12" spans="2:18" ht="18.75" customHeight="1">
      <c r="B12" s="565" t="s">
        <v>585</v>
      </c>
      <c r="C12" s="566"/>
      <c r="D12" s="4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9"/>
    </row>
    <row r="13" spans="2:18" ht="18.75" customHeight="1">
      <c r="B13" s="565" t="s">
        <v>586</v>
      </c>
      <c r="C13" s="566"/>
      <c r="D13" s="48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2"/>
    </row>
    <row r="14" spans="2:18" ht="18.75" customHeight="1">
      <c r="B14" s="565" t="s">
        <v>587</v>
      </c>
      <c r="C14" s="566"/>
      <c r="D14" s="48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2"/>
    </row>
    <row r="15" spans="2:18" ht="18.75" customHeight="1">
      <c r="B15" s="565" t="s">
        <v>588</v>
      </c>
      <c r="C15" s="566"/>
      <c r="D15" s="48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1"/>
      <c r="P15" s="432"/>
    </row>
    <row r="16" spans="2:18" ht="21" customHeight="1">
      <c r="B16" s="567" t="s">
        <v>78</v>
      </c>
      <c r="C16" s="568"/>
      <c r="D16" s="48"/>
      <c r="E16" s="452"/>
      <c r="F16" s="452"/>
      <c r="G16" s="452"/>
      <c r="H16" s="452"/>
      <c r="I16" s="452"/>
      <c r="J16" s="452"/>
      <c r="K16" s="452"/>
      <c r="L16" s="452"/>
      <c r="M16" s="452"/>
      <c r="N16" s="452"/>
      <c r="O16" s="452"/>
      <c r="P16" s="453"/>
    </row>
    <row r="17" spans="1:18" ht="22.5" customHeight="1" thickBot="1">
      <c r="B17" s="569"/>
      <c r="C17" s="570"/>
      <c r="D17" s="23"/>
      <c r="E17" s="440" t="s">
        <v>506</v>
      </c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1"/>
    </row>
    <row r="18" spans="1:18" ht="21" customHeight="1" thickBot="1">
      <c r="B18" s="561"/>
      <c r="C18" s="561"/>
      <c r="D18" s="3"/>
      <c r="E18" s="561"/>
      <c r="F18" s="3"/>
      <c r="G18" s="3"/>
      <c r="H18" s="3"/>
      <c r="I18" s="3"/>
      <c r="J18" s="215"/>
      <c r="K18" s="3"/>
      <c r="L18" s="3"/>
      <c r="M18" s="3"/>
    </row>
    <row r="19" spans="1:18" ht="15.75" customHeight="1">
      <c r="A19" s="9"/>
      <c r="B19" s="571" t="s">
        <v>2</v>
      </c>
      <c r="C19" s="572" t="s">
        <v>58</v>
      </c>
      <c r="D19" s="413" t="s">
        <v>172</v>
      </c>
      <c r="E19" s="599" t="s">
        <v>4</v>
      </c>
      <c r="F19" s="459" t="s">
        <v>82</v>
      </c>
      <c r="G19" s="460"/>
      <c r="H19" s="429" t="s">
        <v>250</v>
      </c>
      <c r="I19" s="429"/>
      <c r="J19" s="413" t="s">
        <v>450</v>
      </c>
      <c r="K19" s="413" t="s">
        <v>191</v>
      </c>
      <c r="L19" s="413" t="s">
        <v>93</v>
      </c>
      <c r="M19" s="413" t="s">
        <v>234</v>
      </c>
      <c r="N19" s="442" t="s">
        <v>601</v>
      </c>
      <c r="O19" s="442"/>
      <c r="P19" s="443"/>
    </row>
    <row r="20" spans="1:18" ht="54" customHeight="1">
      <c r="A20" s="143"/>
      <c r="B20" s="573"/>
      <c r="C20" s="574"/>
      <c r="D20" s="414"/>
      <c r="E20" s="600"/>
      <c r="F20" s="461"/>
      <c r="G20" s="462"/>
      <c r="H20" s="430"/>
      <c r="I20" s="430"/>
      <c r="J20" s="414"/>
      <c r="K20" s="447"/>
      <c r="L20" s="414"/>
      <c r="M20" s="414"/>
      <c r="N20" s="444"/>
      <c r="O20" s="444"/>
      <c r="P20" s="445"/>
    </row>
    <row r="21" spans="1:18" ht="45.75" customHeight="1">
      <c r="A21" s="143"/>
      <c r="B21" s="575"/>
      <c r="C21" s="576"/>
      <c r="D21" s="415"/>
      <c r="E21" s="601"/>
      <c r="F21" s="368" t="s">
        <v>319</v>
      </c>
      <c r="G21" s="369" t="s">
        <v>5</v>
      </c>
      <c r="H21" s="368" t="s">
        <v>319</v>
      </c>
      <c r="I21" s="367" t="s">
        <v>5</v>
      </c>
      <c r="J21" s="415"/>
      <c r="K21" s="448"/>
      <c r="L21" s="415"/>
      <c r="M21" s="415"/>
      <c r="N21" s="106" t="s">
        <v>316</v>
      </c>
      <c r="O21" s="99" t="s">
        <v>317</v>
      </c>
      <c r="P21" s="100" t="s">
        <v>318</v>
      </c>
    </row>
    <row r="22" spans="1:18" ht="19.5" customHeight="1">
      <c r="A22" s="216"/>
      <c r="B22" s="577" t="s">
        <v>6</v>
      </c>
      <c r="C22" s="578" t="s">
        <v>7</v>
      </c>
      <c r="D22" s="190" t="s">
        <v>8</v>
      </c>
      <c r="E22" s="602" t="s">
        <v>9</v>
      </c>
      <c r="F22" s="189">
        <v>1</v>
      </c>
      <c r="G22" s="191">
        <v>2</v>
      </c>
      <c r="H22" s="189">
        <v>3</v>
      </c>
      <c r="I22" s="192">
        <v>4</v>
      </c>
      <c r="J22" s="193">
        <v>5</v>
      </c>
      <c r="K22" s="189">
        <v>6</v>
      </c>
      <c r="L22" s="189">
        <v>7</v>
      </c>
      <c r="M22" s="194">
        <v>8</v>
      </c>
      <c r="N22" s="195">
        <v>9</v>
      </c>
      <c r="O22" s="195">
        <v>10</v>
      </c>
      <c r="P22" s="196">
        <v>11</v>
      </c>
      <c r="Q22" s="7"/>
      <c r="R22" s="7"/>
    </row>
    <row r="23" spans="1:18" ht="16.5" customHeight="1">
      <c r="A23" s="216"/>
      <c r="B23" s="449" t="s">
        <v>235</v>
      </c>
      <c r="C23" s="450"/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451"/>
      <c r="Q23" s="7"/>
      <c r="R23" s="7"/>
    </row>
    <row r="24" spans="1:18" s="7" customFormat="1" ht="20.25" customHeight="1">
      <c r="A24" s="217"/>
      <c r="B24" s="579" t="s">
        <v>165</v>
      </c>
      <c r="C24" s="88" t="s">
        <v>260</v>
      </c>
      <c r="D24" s="50" t="s">
        <v>10</v>
      </c>
      <c r="E24" s="603" t="s">
        <v>11</v>
      </c>
      <c r="F24" s="239">
        <f>SUM(F25,F34,F35,F36,F37,F42,F43,F45)</f>
        <v>0</v>
      </c>
      <c r="G24" s="239">
        <f>SUM(G25,G34,G35,G36,G37,G42,G43)</f>
        <v>0</v>
      </c>
      <c r="H24" s="239">
        <f>SUM(H25,H35,H36,H37,H38,H39,H40,H41,H43,H45)</f>
        <v>0</v>
      </c>
      <c r="I24" s="239">
        <f>SUM(I25,I35,I36,I37,I38,I39,I40,I41,I43)</f>
        <v>0</v>
      </c>
      <c r="J24" s="239">
        <f>SUM(J25,J35,J36,J37,J43)</f>
        <v>0</v>
      </c>
      <c r="K24" s="239">
        <f>SUM(K25,K35,K36,K37,K43)</f>
        <v>0</v>
      </c>
      <c r="L24" s="239">
        <f>SUM(L25,L35,L36,L37,L43)</f>
        <v>0</v>
      </c>
      <c r="M24" s="238">
        <f>SUM(G24,I24,J24,K24,L24)</f>
        <v>0</v>
      </c>
      <c r="N24" s="269">
        <f>SUM(N25,N34,N35,N36,N37,N43)</f>
        <v>0</v>
      </c>
      <c r="O24" s="269">
        <f>SUM(O25,O34,O35,O36,O37,O43)</f>
        <v>0</v>
      </c>
      <c r="P24" s="371">
        <f>SUM(P25,P34,P35,P36,P37,P43)</f>
        <v>0</v>
      </c>
    </row>
    <row r="25" spans="1:18" s="7" customFormat="1" ht="20.25" customHeight="1">
      <c r="A25" s="217"/>
      <c r="B25" s="579" t="s">
        <v>12</v>
      </c>
      <c r="C25" s="316" t="s">
        <v>261</v>
      </c>
      <c r="D25" s="50" t="s">
        <v>10</v>
      </c>
      <c r="E25" s="603" t="s">
        <v>13</v>
      </c>
      <c r="F25" s="239">
        <f t="shared" ref="F25:L25" si="0">SUM(F26,F27,F28,F29,F32,F33)</f>
        <v>0</v>
      </c>
      <c r="G25" s="239">
        <f t="shared" si="0"/>
        <v>0</v>
      </c>
      <c r="H25" s="239">
        <f t="shared" si="0"/>
        <v>0</v>
      </c>
      <c r="I25" s="239">
        <f t="shared" si="0"/>
        <v>0</v>
      </c>
      <c r="J25" s="239">
        <f>SUM(J26,J27,J28,J32,J33)</f>
        <v>0</v>
      </c>
      <c r="K25" s="239">
        <f t="shared" si="0"/>
        <v>0</v>
      </c>
      <c r="L25" s="239">
        <f t="shared" si="0"/>
        <v>0</v>
      </c>
      <c r="M25" s="239">
        <f>SUM(G25,I25,J25,K25,L25)</f>
        <v>0</v>
      </c>
      <c r="N25" s="269">
        <f>SUM(N26,N27,N28,N29,N32)</f>
        <v>0</v>
      </c>
      <c r="O25" s="269">
        <f>SUM(O26,O27,O28,O29,O32)</f>
        <v>0</v>
      </c>
      <c r="P25" s="371">
        <f>SUM(P26,P27,P28,P29,P32)</f>
        <v>0</v>
      </c>
    </row>
    <row r="26" spans="1:18" s="7" customFormat="1" ht="33" customHeight="1">
      <c r="A26" s="143"/>
      <c r="B26" s="53" t="s">
        <v>187</v>
      </c>
      <c r="C26" s="317" t="s">
        <v>320</v>
      </c>
      <c r="D26" s="51" t="s">
        <v>10</v>
      </c>
      <c r="E26" s="603" t="s">
        <v>14</v>
      </c>
      <c r="F26" s="145"/>
      <c r="G26" s="145"/>
      <c r="H26" s="145"/>
      <c r="I26" s="145"/>
      <c r="J26" s="145"/>
      <c r="K26" s="145"/>
      <c r="L26" s="145"/>
      <c r="M26" s="238">
        <f>SUM(G26,I26,J26,K26,L26)</f>
        <v>0</v>
      </c>
      <c r="N26" s="260"/>
      <c r="O26" s="260"/>
      <c r="P26" s="261"/>
    </row>
    <row r="27" spans="1:18" s="7" customFormat="1" ht="32.25" customHeight="1">
      <c r="A27" s="143"/>
      <c r="B27" s="53" t="s">
        <v>259</v>
      </c>
      <c r="C27" s="317" t="s">
        <v>321</v>
      </c>
      <c r="D27" s="51" t="s">
        <v>10</v>
      </c>
      <c r="E27" s="603" t="s">
        <v>15</v>
      </c>
      <c r="F27" s="145"/>
      <c r="G27" s="145"/>
      <c r="H27" s="145"/>
      <c r="I27" s="145"/>
      <c r="J27" s="145"/>
      <c r="K27" s="145"/>
      <c r="L27" s="145"/>
      <c r="M27" s="238">
        <f>SUM(G27,I27,J27,K27,L27)</f>
        <v>0</v>
      </c>
      <c r="N27" s="107"/>
      <c r="O27" s="107"/>
      <c r="P27" s="108"/>
    </row>
    <row r="28" spans="1:18" s="7" customFormat="1" ht="31.5" customHeight="1">
      <c r="A28" s="143"/>
      <c r="B28" s="53" t="s">
        <v>263</v>
      </c>
      <c r="C28" s="317" t="s">
        <v>437</v>
      </c>
      <c r="D28" s="51" t="s">
        <v>10</v>
      </c>
      <c r="E28" s="603" t="s">
        <v>16</v>
      </c>
      <c r="F28" s="144"/>
      <c r="G28" s="144"/>
      <c r="H28" s="144"/>
      <c r="I28" s="145"/>
      <c r="J28" s="145"/>
      <c r="K28" s="145"/>
      <c r="L28" s="145"/>
      <c r="M28" s="238">
        <f>SUM(G28,I28,J28,K28,L28)</f>
        <v>0</v>
      </c>
      <c r="N28" s="260"/>
      <c r="O28" s="260"/>
      <c r="P28" s="261"/>
    </row>
    <row r="29" spans="1:18" s="7" customFormat="1" ht="23.25" customHeight="1">
      <c r="A29" s="143"/>
      <c r="B29" s="53" t="s">
        <v>265</v>
      </c>
      <c r="C29" s="317" t="s">
        <v>277</v>
      </c>
      <c r="D29" s="51" t="s">
        <v>10</v>
      </c>
      <c r="E29" s="603" t="s">
        <v>17</v>
      </c>
      <c r="F29" s="237">
        <f>SUM(F30:F31)</f>
        <v>0</v>
      </c>
      <c r="G29" s="237">
        <f>SUM(G30:G31)</f>
        <v>0</v>
      </c>
      <c r="H29" s="237">
        <f>SUM(H30:H31)</f>
        <v>0</v>
      </c>
      <c r="I29" s="237">
        <f>SUM(I30:I31)</f>
        <v>0</v>
      </c>
      <c r="J29" s="205" t="s">
        <v>238</v>
      </c>
      <c r="K29" s="237">
        <f>SUM(K30:K31)</f>
        <v>0</v>
      </c>
      <c r="L29" s="237">
        <f>SUM(L30:L31)</f>
        <v>0</v>
      </c>
      <c r="M29" s="238">
        <f>SUM(G29,I29,K29,L29)</f>
        <v>0</v>
      </c>
      <c r="N29" s="262"/>
      <c r="O29" s="262"/>
      <c r="P29" s="263"/>
    </row>
    <row r="30" spans="1:18" s="7" customFormat="1" ht="18" customHeight="1">
      <c r="A30" s="143"/>
      <c r="B30" s="53" t="s">
        <v>278</v>
      </c>
      <c r="C30" s="320" t="s">
        <v>275</v>
      </c>
      <c r="D30" s="51" t="s">
        <v>10</v>
      </c>
      <c r="E30" s="603" t="s">
        <v>18</v>
      </c>
      <c r="F30" s="144"/>
      <c r="G30" s="144"/>
      <c r="H30" s="144"/>
      <c r="I30" s="145"/>
      <c r="J30" s="204" t="s">
        <v>238</v>
      </c>
      <c r="K30" s="145"/>
      <c r="L30" s="145"/>
      <c r="M30" s="238">
        <f>SUM(G30,I30,K30,L30)</f>
        <v>0</v>
      </c>
      <c r="N30" s="260"/>
      <c r="O30" s="260"/>
      <c r="P30" s="261"/>
    </row>
    <row r="31" spans="1:18" s="7" customFormat="1" ht="18.75" customHeight="1">
      <c r="A31" s="143"/>
      <c r="B31" s="53" t="s">
        <v>279</v>
      </c>
      <c r="C31" s="320" t="s">
        <v>276</v>
      </c>
      <c r="D31" s="51" t="s">
        <v>10</v>
      </c>
      <c r="E31" s="603" t="s">
        <v>19</v>
      </c>
      <c r="F31" s="144"/>
      <c r="G31" s="144"/>
      <c r="H31" s="144"/>
      <c r="I31" s="145"/>
      <c r="J31" s="204" t="s">
        <v>238</v>
      </c>
      <c r="K31" s="145"/>
      <c r="L31" s="145"/>
      <c r="M31" s="238">
        <f>SUM(G31,I31,K31,L31)</f>
        <v>0</v>
      </c>
      <c r="N31" s="107"/>
      <c r="O31" s="107"/>
      <c r="P31" s="108"/>
    </row>
    <row r="32" spans="1:18" s="7" customFormat="1" ht="33" customHeight="1">
      <c r="A32" s="143"/>
      <c r="B32" s="53" t="s">
        <v>266</v>
      </c>
      <c r="C32" s="317" t="s">
        <v>438</v>
      </c>
      <c r="D32" s="51" t="s">
        <v>10</v>
      </c>
      <c r="E32" s="603" t="s">
        <v>20</v>
      </c>
      <c r="F32" s="144"/>
      <c r="G32" s="144"/>
      <c r="H32" s="144"/>
      <c r="I32" s="145"/>
      <c r="J32" s="145"/>
      <c r="K32" s="145"/>
      <c r="L32" s="145"/>
      <c r="M32" s="238">
        <f>SUM(G32,I32,J32,K32,L32)</f>
        <v>0</v>
      </c>
      <c r="N32" s="107"/>
      <c r="O32" s="107"/>
      <c r="P32" s="108"/>
    </row>
    <row r="33" spans="1:16" s="7" customFormat="1" ht="18" customHeight="1">
      <c r="A33" s="143"/>
      <c r="B33" s="53" t="s">
        <v>267</v>
      </c>
      <c r="C33" s="317" t="s">
        <v>268</v>
      </c>
      <c r="D33" s="51" t="s">
        <v>10</v>
      </c>
      <c r="E33" s="603" t="s">
        <v>21</v>
      </c>
      <c r="F33" s="144"/>
      <c r="G33" s="144"/>
      <c r="H33" s="144"/>
      <c r="I33" s="145"/>
      <c r="J33" s="145"/>
      <c r="K33" s="145"/>
      <c r="L33" s="145"/>
      <c r="M33" s="238">
        <f>SUM(G33,I33,J33,K33,L33)</f>
        <v>0</v>
      </c>
      <c r="N33" s="107"/>
      <c r="O33" s="107"/>
      <c r="P33" s="108"/>
    </row>
    <row r="34" spans="1:16" s="7" customFormat="1" ht="45" customHeight="1">
      <c r="A34" s="143"/>
      <c r="B34" s="53" t="s">
        <v>26</v>
      </c>
      <c r="C34" s="315" t="s">
        <v>269</v>
      </c>
      <c r="D34" s="51" t="s">
        <v>10</v>
      </c>
      <c r="E34" s="603" t="s">
        <v>105</v>
      </c>
      <c r="F34" s="144"/>
      <c r="G34" s="144"/>
      <c r="H34" s="205" t="s">
        <v>238</v>
      </c>
      <c r="I34" s="204" t="s">
        <v>238</v>
      </c>
      <c r="J34" s="204" t="s">
        <v>238</v>
      </c>
      <c r="K34" s="204" t="s">
        <v>238</v>
      </c>
      <c r="L34" s="204" t="s">
        <v>238</v>
      </c>
      <c r="M34" s="238">
        <f>G34</f>
        <v>0</v>
      </c>
      <c r="N34" s="107"/>
      <c r="O34" s="107"/>
      <c r="P34" s="108"/>
    </row>
    <row r="35" spans="1:16" s="7" customFormat="1" ht="18" customHeight="1">
      <c r="A35" s="143"/>
      <c r="B35" s="53" t="s">
        <v>60</v>
      </c>
      <c r="C35" s="315" t="s">
        <v>270</v>
      </c>
      <c r="D35" s="51" t="s">
        <v>10</v>
      </c>
      <c r="E35" s="603" t="s">
        <v>55</v>
      </c>
      <c r="F35" s="144"/>
      <c r="G35" s="144"/>
      <c r="H35" s="144"/>
      <c r="I35" s="145"/>
      <c r="J35" s="145"/>
      <c r="K35" s="145"/>
      <c r="L35" s="145"/>
      <c r="M35" s="238">
        <f>SUM(G35,I35,J35,K35,L35)</f>
        <v>0</v>
      </c>
      <c r="N35" s="107"/>
      <c r="O35" s="107"/>
      <c r="P35" s="108"/>
    </row>
    <row r="36" spans="1:16" s="7" customFormat="1" ht="18" customHeight="1">
      <c r="A36" s="143"/>
      <c r="B36" s="53" t="s">
        <v>61</v>
      </c>
      <c r="C36" s="315" t="s">
        <v>205</v>
      </c>
      <c r="D36" s="51" t="s">
        <v>10</v>
      </c>
      <c r="E36" s="603" t="s">
        <v>56</v>
      </c>
      <c r="F36" s="146"/>
      <c r="G36" s="146"/>
      <c r="H36" s="144"/>
      <c r="I36" s="145"/>
      <c r="J36" s="145"/>
      <c r="K36" s="145"/>
      <c r="L36" s="145"/>
      <c r="M36" s="238">
        <f>SUM(G36,I36,J36,K36,L36)</f>
        <v>0</v>
      </c>
      <c r="N36" s="260"/>
      <c r="O36" s="260"/>
      <c r="P36" s="261"/>
    </row>
    <row r="37" spans="1:16" s="7" customFormat="1" ht="18" customHeight="1">
      <c r="A37" s="143"/>
      <c r="B37" s="53" t="s">
        <v>84</v>
      </c>
      <c r="C37" s="315" t="s">
        <v>206</v>
      </c>
      <c r="D37" s="51" t="s">
        <v>10</v>
      </c>
      <c r="E37" s="603" t="s">
        <v>22</v>
      </c>
      <c r="F37" s="146"/>
      <c r="G37" s="146"/>
      <c r="H37" s="144"/>
      <c r="I37" s="145"/>
      <c r="J37" s="145"/>
      <c r="K37" s="145"/>
      <c r="L37" s="145"/>
      <c r="M37" s="238">
        <f>SUM(G37,I37,J37,K37,L37)</f>
        <v>0</v>
      </c>
      <c r="N37" s="107"/>
      <c r="O37" s="107"/>
      <c r="P37" s="108"/>
    </row>
    <row r="38" spans="1:16" s="7" customFormat="1" ht="36" customHeight="1">
      <c r="A38" s="143"/>
      <c r="B38" s="53" t="s">
        <v>85</v>
      </c>
      <c r="C38" s="315" t="s">
        <v>565</v>
      </c>
      <c r="D38" s="51" t="s">
        <v>10</v>
      </c>
      <c r="E38" s="603" t="s">
        <v>23</v>
      </c>
      <c r="F38" s="207" t="s">
        <v>238</v>
      </c>
      <c r="G38" s="207" t="s">
        <v>238</v>
      </c>
      <c r="H38" s="144"/>
      <c r="I38" s="145"/>
      <c r="J38" s="204" t="s">
        <v>238</v>
      </c>
      <c r="K38" s="204" t="s">
        <v>238</v>
      </c>
      <c r="L38" s="204" t="s">
        <v>238</v>
      </c>
      <c r="M38" s="238">
        <f>I38</f>
        <v>0</v>
      </c>
      <c r="N38" s="204" t="s">
        <v>238</v>
      </c>
      <c r="O38" s="204" t="s">
        <v>238</v>
      </c>
      <c r="P38" s="206" t="s">
        <v>238</v>
      </c>
    </row>
    <row r="39" spans="1:16" s="7" customFormat="1" ht="32.25" customHeight="1">
      <c r="A39" s="143"/>
      <c r="B39" s="53" t="s">
        <v>186</v>
      </c>
      <c r="C39" s="315" t="s">
        <v>566</v>
      </c>
      <c r="D39" s="51" t="s">
        <v>10</v>
      </c>
      <c r="E39" s="603" t="s">
        <v>24</v>
      </c>
      <c r="F39" s="207" t="s">
        <v>238</v>
      </c>
      <c r="G39" s="207" t="s">
        <v>238</v>
      </c>
      <c r="H39" s="144"/>
      <c r="I39" s="145"/>
      <c r="J39" s="204" t="s">
        <v>238</v>
      </c>
      <c r="K39" s="204" t="s">
        <v>238</v>
      </c>
      <c r="L39" s="204" t="s">
        <v>238</v>
      </c>
      <c r="M39" s="238">
        <f>I39</f>
        <v>0</v>
      </c>
      <c r="N39" s="204" t="s">
        <v>238</v>
      </c>
      <c r="O39" s="204" t="s">
        <v>238</v>
      </c>
      <c r="P39" s="206" t="s">
        <v>238</v>
      </c>
    </row>
    <row r="40" spans="1:16" s="7" customFormat="1" ht="18" customHeight="1">
      <c r="A40" s="143"/>
      <c r="B40" s="53" t="s">
        <v>86</v>
      </c>
      <c r="C40" s="315" t="s">
        <v>271</v>
      </c>
      <c r="D40" s="51" t="s">
        <v>10</v>
      </c>
      <c r="E40" s="603" t="s">
        <v>25</v>
      </c>
      <c r="F40" s="207" t="s">
        <v>238</v>
      </c>
      <c r="G40" s="207" t="s">
        <v>238</v>
      </c>
      <c r="H40" s="144"/>
      <c r="I40" s="145"/>
      <c r="J40" s="204" t="s">
        <v>238</v>
      </c>
      <c r="K40" s="204" t="s">
        <v>238</v>
      </c>
      <c r="L40" s="204" t="s">
        <v>238</v>
      </c>
      <c r="M40" s="238">
        <f>I40</f>
        <v>0</v>
      </c>
      <c r="N40" s="204" t="s">
        <v>238</v>
      </c>
      <c r="O40" s="204" t="s">
        <v>238</v>
      </c>
      <c r="P40" s="206" t="s">
        <v>238</v>
      </c>
    </row>
    <row r="41" spans="1:16" s="7" customFormat="1" ht="18" customHeight="1">
      <c r="A41" s="143"/>
      <c r="B41" s="53" t="s">
        <v>87</v>
      </c>
      <c r="C41" s="315" t="s">
        <v>272</v>
      </c>
      <c r="D41" s="51" t="s">
        <v>10</v>
      </c>
      <c r="E41" s="603" t="s">
        <v>27</v>
      </c>
      <c r="F41" s="207" t="s">
        <v>238</v>
      </c>
      <c r="G41" s="207" t="s">
        <v>238</v>
      </c>
      <c r="H41" s="144"/>
      <c r="I41" s="145"/>
      <c r="J41" s="204" t="s">
        <v>238</v>
      </c>
      <c r="K41" s="204" t="s">
        <v>238</v>
      </c>
      <c r="L41" s="204" t="s">
        <v>238</v>
      </c>
      <c r="M41" s="238">
        <f>I41</f>
        <v>0</v>
      </c>
      <c r="N41" s="204" t="s">
        <v>238</v>
      </c>
      <c r="O41" s="204" t="s">
        <v>238</v>
      </c>
      <c r="P41" s="206" t="s">
        <v>238</v>
      </c>
    </row>
    <row r="42" spans="1:16" s="7" customFormat="1" ht="42.75" customHeight="1">
      <c r="A42" s="143"/>
      <c r="B42" s="53" t="s">
        <v>94</v>
      </c>
      <c r="C42" s="315" t="s">
        <v>451</v>
      </c>
      <c r="D42" s="51" t="s">
        <v>10</v>
      </c>
      <c r="E42" s="603" t="s">
        <v>28</v>
      </c>
      <c r="F42" s="146"/>
      <c r="G42" s="146"/>
      <c r="H42" s="205" t="s">
        <v>238</v>
      </c>
      <c r="I42" s="204" t="s">
        <v>238</v>
      </c>
      <c r="J42" s="204" t="s">
        <v>238</v>
      </c>
      <c r="K42" s="204" t="s">
        <v>238</v>
      </c>
      <c r="L42" s="204" t="s">
        <v>238</v>
      </c>
      <c r="M42" s="238">
        <f>G42</f>
        <v>0</v>
      </c>
      <c r="N42" s="204" t="s">
        <v>238</v>
      </c>
      <c r="O42" s="204" t="s">
        <v>238</v>
      </c>
      <c r="P42" s="206" t="s">
        <v>238</v>
      </c>
    </row>
    <row r="43" spans="1:16" s="7" customFormat="1" ht="21" customHeight="1">
      <c r="A43" s="143"/>
      <c r="B43" s="53" t="s">
        <v>156</v>
      </c>
      <c r="C43" s="315" t="s">
        <v>406</v>
      </c>
      <c r="D43" s="50" t="s">
        <v>10</v>
      </c>
      <c r="E43" s="603" t="s">
        <v>29</v>
      </c>
      <c r="F43" s="144"/>
      <c r="G43" s="144"/>
      <c r="H43" s="145"/>
      <c r="I43" s="145"/>
      <c r="J43" s="145"/>
      <c r="K43" s="145"/>
      <c r="L43" s="145"/>
      <c r="M43" s="238">
        <f>SUM(G43,I43,J43,K43,L43)</f>
        <v>0</v>
      </c>
      <c r="N43" s="244"/>
      <c r="O43" s="244"/>
      <c r="P43" s="245"/>
    </row>
    <row r="44" spans="1:16" s="7" customFormat="1" ht="19.5" customHeight="1">
      <c r="A44" s="143"/>
      <c r="B44" s="370" t="s">
        <v>409</v>
      </c>
      <c r="C44" s="321" t="s">
        <v>412</v>
      </c>
      <c r="D44" s="93" t="s">
        <v>10</v>
      </c>
      <c r="E44" s="603" t="s">
        <v>57</v>
      </c>
      <c r="F44" s="147"/>
      <c r="G44" s="147"/>
      <c r="H44" s="147"/>
      <c r="I44" s="147"/>
      <c r="J44" s="208" t="s">
        <v>238</v>
      </c>
      <c r="K44" s="208" t="s">
        <v>238</v>
      </c>
      <c r="L44" s="208" t="s">
        <v>238</v>
      </c>
      <c r="M44" s="240">
        <f>SUM(G44,I44)</f>
        <v>0</v>
      </c>
      <c r="N44" s="210" t="s">
        <v>238</v>
      </c>
      <c r="O44" s="210" t="s">
        <v>238</v>
      </c>
      <c r="P44" s="211" t="s">
        <v>238</v>
      </c>
    </row>
    <row r="45" spans="1:16" s="7" customFormat="1" ht="19.5" customHeight="1">
      <c r="A45" s="143"/>
      <c r="B45" s="53" t="s">
        <v>34</v>
      </c>
      <c r="C45" s="87" t="s">
        <v>407</v>
      </c>
      <c r="D45" s="93" t="s">
        <v>10</v>
      </c>
      <c r="E45" s="603" t="s">
        <v>30</v>
      </c>
      <c r="F45" s="145"/>
      <c r="G45" s="204" t="s">
        <v>238</v>
      </c>
      <c r="H45" s="145"/>
      <c r="I45" s="204" t="s">
        <v>238</v>
      </c>
      <c r="J45" s="208" t="s">
        <v>238</v>
      </c>
      <c r="K45" s="204" t="s">
        <v>238</v>
      </c>
      <c r="L45" s="204" t="s">
        <v>238</v>
      </c>
      <c r="M45" s="204" t="s">
        <v>238</v>
      </c>
      <c r="N45" s="209" t="s">
        <v>238</v>
      </c>
      <c r="O45" s="209" t="s">
        <v>238</v>
      </c>
      <c r="P45" s="218" t="s">
        <v>238</v>
      </c>
    </row>
    <row r="46" spans="1:16" s="7" customFormat="1" ht="51.75" customHeight="1">
      <c r="A46" s="143"/>
      <c r="B46" s="370" t="s">
        <v>41</v>
      </c>
      <c r="C46" s="580" t="s">
        <v>610</v>
      </c>
      <c r="D46" s="93" t="s">
        <v>10</v>
      </c>
      <c r="E46" s="603" t="s">
        <v>31</v>
      </c>
      <c r="F46" s="204" t="s">
        <v>238</v>
      </c>
      <c r="G46" s="147"/>
      <c r="H46" s="204" t="s">
        <v>238</v>
      </c>
      <c r="I46" s="147"/>
      <c r="J46" s="147"/>
      <c r="K46" s="147"/>
      <c r="L46" s="147"/>
      <c r="M46" s="238">
        <f>SUM(G46,I46,J46,K46,L46)</f>
        <v>0</v>
      </c>
      <c r="N46" s="209" t="s">
        <v>238</v>
      </c>
      <c r="O46" s="209" t="s">
        <v>238</v>
      </c>
      <c r="P46" s="218" t="s">
        <v>238</v>
      </c>
    </row>
    <row r="47" spans="1:16" s="7" customFormat="1" ht="19.5" customHeight="1">
      <c r="A47" s="143"/>
      <c r="B47" s="370" t="s">
        <v>46</v>
      </c>
      <c r="C47" s="178" t="s">
        <v>461</v>
      </c>
      <c r="D47" s="93" t="s">
        <v>10</v>
      </c>
      <c r="E47" s="603" t="s">
        <v>32</v>
      </c>
      <c r="F47" s="147"/>
      <c r="G47" s="147"/>
      <c r="H47" s="147"/>
      <c r="I47" s="147"/>
      <c r="J47" s="208" t="s">
        <v>238</v>
      </c>
      <c r="K47" s="208" t="s">
        <v>238</v>
      </c>
      <c r="L47" s="208" t="s">
        <v>238</v>
      </c>
      <c r="M47" s="240">
        <f>SUM(G47,I47)</f>
        <v>0</v>
      </c>
      <c r="N47" s="209" t="s">
        <v>238</v>
      </c>
      <c r="O47" s="209" t="s">
        <v>238</v>
      </c>
      <c r="P47" s="218" t="s">
        <v>238</v>
      </c>
    </row>
    <row r="48" spans="1:16" s="7" customFormat="1" ht="48" customHeight="1">
      <c r="A48" s="143"/>
      <c r="B48" s="370" t="s">
        <v>89</v>
      </c>
      <c r="C48" s="178" t="s">
        <v>408</v>
      </c>
      <c r="D48" s="93" t="s">
        <v>10</v>
      </c>
      <c r="E48" s="603" t="s">
        <v>33</v>
      </c>
      <c r="F48" s="147"/>
      <c r="G48" s="147"/>
      <c r="H48" s="208" t="s">
        <v>238</v>
      </c>
      <c r="I48" s="208" t="s">
        <v>238</v>
      </c>
      <c r="J48" s="208" t="s">
        <v>238</v>
      </c>
      <c r="K48" s="208" t="s">
        <v>238</v>
      </c>
      <c r="L48" s="208" t="s">
        <v>238</v>
      </c>
      <c r="M48" s="240">
        <f>G48</f>
        <v>0</v>
      </c>
      <c r="N48" s="212" t="s">
        <v>238</v>
      </c>
      <c r="O48" s="212" t="s">
        <v>238</v>
      </c>
      <c r="P48" s="219" t="s">
        <v>238</v>
      </c>
    </row>
    <row r="49" spans="1:19" s="7" customFormat="1" ht="48" customHeight="1">
      <c r="A49" s="143"/>
      <c r="B49" s="370" t="s">
        <v>47</v>
      </c>
      <c r="C49" s="581" t="s">
        <v>596</v>
      </c>
      <c r="D49" s="93" t="s">
        <v>10</v>
      </c>
      <c r="E49" s="603" t="s">
        <v>35</v>
      </c>
      <c r="F49" s="147"/>
      <c r="G49" s="147"/>
      <c r="H49" s="208" t="s">
        <v>238</v>
      </c>
      <c r="I49" s="208" t="s">
        <v>238</v>
      </c>
      <c r="J49" s="208" t="s">
        <v>238</v>
      </c>
      <c r="K49" s="208" t="s">
        <v>238</v>
      </c>
      <c r="L49" s="208" t="s">
        <v>238</v>
      </c>
      <c r="M49" s="240">
        <f t="shared" ref="M49:M50" si="1">G49</f>
        <v>0</v>
      </c>
      <c r="N49" s="209" t="s">
        <v>238</v>
      </c>
      <c r="O49" s="209" t="s">
        <v>238</v>
      </c>
      <c r="P49" s="218" t="s">
        <v>238</v>
      </c>
    </row>
    <row r="50" spans="1:19" s="7" customFormat="1" ht="48" customHeight="1">
      <c r="A50" s="143"/>
      <c r="B50" s="370" t="s">
        <v>48</v>
      </c>
      <c r="C50" s="581" t="s">
        <v>569</v>
      </c>
      <c r="D50" s="93" t="s">
        <v>10</v>
      </c>
      <c r="E50" s="603" t="s">
        <v>37</v>
      </c>
      <c r="F50" s="147"/>
      <c r="G50" s="147"/>
      <c r="H50" s="208" t="s">
        <v>238</v>
      </c>
      <c r="I50" s="208" t="s">
        <v>238</v>
      </c>
      <c r="J50" s="208" t="s">
        <v>238</v>
      </c>
      <c r="K50" s="208" t="s">
        <v>238</v>
      </c>
      <c r="L50" s="208" t="s">
        <v>238</v>
      </c>
      <c r="M50" s="240">
        <f t="shared" si="1"/>
        <v>0</v>
      </c>
      <c r="N50" s="313"/>
      <c r="O50" s="313"/>
      <c r="P50" s="314"/>
    </row>
    <row r="51" spans="1:19" s="7" customFormat="1" ht="53.25" customHeight="1">
      <c r="A51" s="143"/>
      <c r="B51" s="370" t="s">
        <v>49</v>
      </c>
      <c r="C51" s="256" t="s">
        <v>439</v>
      </c>
      <c r="D51" s="93" t="s">
        <v>10</v>
      </c>
      <c r="E51" s="603" t="s">
        <v>38</v>
      </c>
      <c r="F51" s="147"/>
      <c r="G51" s="147"/>
      <c r="H51" s="208" t="s">
        <v>238</v>
      </c>
      <c r="I51" s="208" t="s">
        <v>238</v>
      </c>
      <c r="J51" s="208" t="s">
        <v>238</v>
      </c>
      <c r="K51" s="208" t="s">
        <v>238</v>
      </c>
      <c r="L51" s="208" t="s">
        <v>238</v>
      </c>
      <c r="M51" s="240">
        <f>G51</f>
        <v>0</v>
      </c>
      <c r="N51" s="252" t="s">
        <v>238</v>
      </c>
      <c r="O51" s="252" t="s">
        <v>238</v>
      </c>
      <c r="P51" s="253" t="s">
        <v>238</v>
      </c>
    </row>
    <row r="52" spans="1:19" s="7" customFormat="1" ht="21" customHeight="1">
      <c r="A52" s="9"/>
      <c r="B52" s="53" t="s">
        <v>50</v>
      </c>
      <c r="C52" s="80" t="s">
        <v>273</v>
      </c>
      <c r="D52" s="93" t="s">
        <v>10</v>
      </c>
      <c r="E52" s="603" t="s">
        <v>110</v>
      </c>
      <c r="F52" s="269">
        <f>SUM(F24,F48,F49,F50:F50,F51,F47,F65)</f>
        <v>0</v>
      </c>
      <c r="G52" s="269">
        <f t="shared" ref="G52:I52" si="2">SUM(G24,G48,G49,G50:G50,G51,G47,G65)</f>
        <v>0</v>
      </c>
      <c r="H52" s="269">
        <f t="shared" si="2"/>
        <v>0</v>
      </c>
      <c r="I52" s="269">
        <f t="shared" si="2"/>
        <v>0</v>
      </c>
      <c r="J52" s="204" t="s">
        <v>238</v>
      </c>
      <c r="K52" s="204" t="s">
        <v>238</v>
      </c>
      <c r="L52" s="204" t="s">
        <v>238</v>
      </c>
      <c r="M52" s="238">
        <f>SUM(G52,I52)</f>
        <v>0</v>
      </c>
      <c r="N52" s="210" t="s">
        <v>238</v>
      </c>
      <c r="O52" s="210" t="s">
        <v>238</v>
      </c>
      <c r="P52" s="211" t="s">
        <v>238</v>
      </c>
    </row>
    <row r="53" spans="1:19" s="7" customFormat="1" ht="39" customHeight="1">
      <c r="A53" s="1"/>
      <c r="B53" s="579" t="s">
        <v>51</v>
      </c>
      <c r="C53" s="275" t="s">
        <v>560</v>
      </c>
      <c r="D53" s="51" t="s">
        <v>10</v>
      </c>
      <c r="E53" s="603" t="s">
        <v>111</v>
      </c>
      <c r="F53" s="220" t="s">
        <v>238</v>
      </c>
      <c r="G53" s="149"/>
      <c r="H53" s="223" t="s">
        <v>238</v>
      </c>
      <c r="I53" s="148"/>
      <c r="J53" s="151"/>
      <c r="K53" s="151"/>
      <c r="L53" s="148"/>
      <c r="M53" s="239">
        <f>SUM(G53,I53,J53,K53,L53)</f>
        <v>0</v>
      </c>
      <c r="N53" s="210" t="s">
        <v>238</v>
      </c>
      <c r="O53" s="210" t="s">
        <v>238</v>
      </c>
      <c r="P53" s="211" t="s">
        <v>238</v>
      </c>
    </row>
    <row r="54" spans="1:19" s="7" customFormat="1" ht="29.25" customHeight="1">
      <c r="A54" s="1"/>
      <c r="B54" s="579" t="s">
        <v>570</v>
      </c>
      <c r="C54" s="316" t="s">
        <v>561</v>
      </c>
      <c r="D54" s="51" t="s">
        <v>10</v>
      </c>
      <c r="E54" s="603" t="s">
        <v>112</v>
      </c>
      <c r="F54" s="220" t="s">
        <v>238</v>
      </c>
      <c r="G54" s="149"/>
      <c r="H54" s="223" t="s">
        <v>238</v>
      </c>
      <c r="I54" s="148"/>
      <c r="J54" s="223" t="s">
        <v>238</v>
      </c>
      <c r="K54" s="223" t="s">
        <v>238</v>
      </c>
      <c r="L54" s="223" t="s">
        <v>238</v>
      </c>
      <c r="M54" s="239"/>
      <c r="N54" s="209" t="s">
        <v>238</v>
      </c>
      <c r="O54" s="209" t="s">
        <v>238</v>
      </c>
      <c r="P54" s="218" t="s">
        <v>238</v>
      </c>
    </row>
    <row r="55" spans="1:19" s="7" customFormat="1" ht="19.5" customHeight="1">
      <c r="A55" s="1"/>
      <c r="B55" s="579" t="s">
        <v>571</v>
      </c>
      <c r="C55" s="316" t="s">
        <v>562</v>
      </c>
      <c r="D55" s="50" t="s">
        <v>10</v>
      </c>
      <c r="E55" s="603" t="s">
        <v>114</v>
      </c>
      <c r="F55" s="220" t="s">
        <v>238</v>
      </c>
      <c r="G55" s="149"/>
      <c r="H55" s="223" t="s">
        <v>238</v>
      </c>
      <c r="I55" s="223" t="s">
        <v>238</v>
      </c>
      <c r="J55" s="223" t="s">
        <v>238</v>
      </c>
      <c r="K55" s="223" t="s">
        <v>238</v>
      </c>
      <c r="L55" s="223" t="s">
        <v>238</v>
      </c>
      <c r="M55" s="239">
        <f>G55</f>
        <v>0</v>
      </c>
      <c r="N55" s="209" t="s">
        <v>238</v>
      </c>
      <c r="O55" s="209" t="s">
        <v>238</v>
      </c>
      <c r="P55" s="218" t="s">
        <v>238</v>
      </c>
    </row>
    <row r="56" spans="1:19" s="7" customFormat="1" ht="20.25" customHeight="1">
      <c r="A56" s="1"/>
      <c r="B56" s="53" t="s">
        <v>52</v>
      </c>
      <c r="C56" s="80" t="s">
        <v>168</v>
      </c>
      <c r="D56" s="50" t="s">
        <v>10</v>
      </c>
      <c r="E56" s="603" t="s">
        <v>115</v>
      </c>
      <c r="F56" s="205" t="s">
        <v>238</v>
      </c>
      <c r="G56" s="150"/>
      <c r="H56" s="204" t="s">
        <v>238</v>
      </c>
      <c r="I56" s="150"/>
      <c r="J56" s="150"/>
      <c r="K56" s="150"/>
      <c r="L56" s="150"/>
      <c r="M56" s="238">
        <f>SUM(J56,K56,L56)</f>
        <v>0</v>
      </c>
      <c r="N56" s="210" t="s">
        <v>238</v>
      </c>
      <c r="O56" s="210" t="s">
        <v>238</v>
      </c>
      <c r="P56" s="211" t="s">
        <v>238</v>
      </c>
    </row>
    <row r="57" spans="1:19" s="7" customFormat="1" ht="21" customHeight="1">
      <c r="A57" s="1"/>
      <c r="B57" s="579" t="s">
        <v>158</v>
      </c>
      <c r="C57" s="80" t="s">
        <v>90</v>
      </c>
      <c r="D57" s="50" t="s">
        <v>10</v>
      </c>
      <c r="E57" s="603" t="s">
        <v>116</v>
      </c>
      <c r="F57" s="205" t="s">
        <v>238</v>
      </c>
      <c r="G57" s="356">
        <f>(G53+G56)-(G24+G48+G49+G50+G51)</f>
        <v>0</v>
      </c>
      <c r="H57" s="204" t="s">
        <v>238</v>
      </c>
      <c r="I57" s="356">
        <f>(I53+I56)-(I24)</f>
        <v>0</v>
      </c>
      <c r="J57" s="356">
        <f t="shared" ref="J57:L57" si="3">(J53+J56)-(J24)</f>
        <v>0</v>
      </c>
      <c r="K57" s="356">
        <f t="shared" si="3"/>
        <v>0</v>
      </c>
      <c r="L57" s="356">
        <f t="shared" si="3"/>
        <v>0</v>
      </c>
      <c r="M57" s="238">
        <f>(M53+M56)-(M24+M48+M51)</f>
        <v>0</v>
      </c>
      <c r="N57" s="210" t="s">
        <v>238</v>
      </c>
      <c r="O57" s="210" t="s">
        <v>238</v>
      </c>
      <c r="P57" s="211" t="s">
        <v>238</v>
      </c>
    </row>
    <row r="58" spans="1:19" s="7" customFormat="1" ht="21" customHeight="1">
      <c r="A58" s="1"/>
      <c r="B58" s="53" t="s">
        <v>159</v>
      </c>
      <c r="C58" s="80" t="s">
        <v>169</v>
      </c>
      <c r="D58" s="50" t="s">
        <v>10</v>
      </c>
      <c r="E58" s="603" t="s">
        <v>117</v>
      </c>
      <c r="F58" s="205" t="s">
        <v>238</v>
      </c>
      <c r="G58" s="221" t="s">
        <v>238</v>
      </c>
      <c r="H58" s="204" t="s">
        <v>238</v>
      </c>
      <c r="I58" s="221" t="s">
        <v>238</v>
      </c>
      <c r="J58" s="225" t="s">
        <v>238</v>
      </c>
      <c r="K58" s="225" t="s">
        <v>238</v>
      </c>
      <c r="L58" s="204" t="s">
        <v>238</v>
      </c>
      <c r="M58" s="145"/>
      <c r="N58" s="210" t="s">
        <v>238</v>
      </c>
      <c r="O58" s="210" t="s">
        <v>238</v>
      </c>
      <c r="P58" s="211" t="s">
        <v>238</v>
      </c>
    </row>
    <row r="59" spans="1:19" s="7" customFormat="1" ht="18.75" customHeight="1">
      <c r="A59" s="1"/>
      <c r="B59" s="579" t="s">
        <v>160</v>
      </c>
      <c r="C59" s="80" t="s">
        <v>170</v>
      </c>
      <c r="D59" s="50" t="s">
        <v>10</v>
      </c>
      <c r="E59" s="603" t="s">
        <v>118</v>
      </c>
      <c r="F59" s="205" t="s">
        <v>238</v>
      </c>
      <c r="G59" s="149"/>
      <c r="H59" s="223" t="s">
        <v>238</v>
      </c>
      <c r="I59" s="148"/>
      <c r="J59" s="224" t="s">
        <v>238</v>
      </c>
      <c r="K59" s="225" t="s">
        <v>238</v>
      </c>
      <c r="L59" s="204" t="s">
        <v>238</v>
      </c>
      <c r="M59" s="238">
        <f>SUM(G59,I59)</f>
        <v>0</v>
      </c>
      <c r="N59" s="210" t="s">
        <v>238</v>
      </c>
      <c r="O59" s="210" t="s">
        <v>238</v>
      </c>
      <c r="P59" s="211" t="s">
        <v>238</v>
      </c>
    </row>
    <row r="60" spans="1:19" s="7" customFormat="1" ht="21" customHeight="1">
      <c r="A60" s="1"/>
      <c r="B60" s="53" t="s">
        <v>161</v>
      </c>
      <c r="C60" s="80" t="s">
        <v>274</v>
      </c>
      <c r="D60" s="50" t="s">
        <v>10</v>
      </c>
      <c r="E60" s="603" t="s">
        <v>119</v>
      </c>
      <c r="F60" s="205" t="s">
        <v>238</v>
      </c>
      <c r="G60" s="149"/>
      <c r="H60" s="204" t="s">
        <v>238</v>
      </c>
      <c r="I60" s="145"/>
      <c r="J60" s="225" t="s">
        <v>238</v>
      </c>
      <c r="K60" s="225" t="s">
        <v>238</v>
      </c>
      <c r="L60" s="204" t="s">
        <v>238</v>
      </c>
      <c r="M60" s="238">
        <f>SUM(G60,I60)</f>
        <v>0</v>
      </c>
      <c r="N60" s="210" t="s">
        <v>238</v>
      </c>
      <c r="O60" s="210" t="s">
        <v>238</v>
      </c>
      <c r="P60" s="211" t="s">
        <v>238</v>
      </c>
    </row>
    <row r="61" spans="1:19" ht="21.75" customHeight="1">
      <c r="B61" s="53" t="s">
        <v>162</v>
      </c>
      <c r="C61" s="80" t="s">
        <v>305</v>
      </c>
      <c r="D61" s="50" t="s">
        <v>10</v>
      </c>
      <c r="E61" s="603" t="s">
        <v>120</v>
      </c>
      <c r="F61" s="205" t="s">
        <v>238</v>
      </c>
      <c r="G61" s="149"/>
      <c r="H61" s="204" t="s">
        <v>238</v>
      </c>
      <c r="I61" s="145"/>
      <c r="J61" s="225" t="s">
        <v>238</v>
      </c>
      <c r="K61" s="225" t="s">
        <v>238</v>
      </c>
      <c r="L61" s="204" t="s">
        <v>238</v>
      </c>
      <c r="M61" s="238">
        <f>SUM(G61,I61)</f>
        <v>0</v>
      </c>
      <c r="N61" s="210" t="s">
        <v>238</v>
      </c>
      <c r="O61" s="210" t="s">
        <v>238</v>
      </c>
      <c r="P61" s="211" t="s">
        <v>238</v>
      </c>
    </row>
    <row r="62" spans="1:19" ht="30.75" customHeight="1">
      <c r="B62" s="53" t="s">
        <v>462</v>
      </c>
      <c r="C62" s="80" t="s">
        <v>91</v>
      </c>
      <c r="D62" s="50" t="s">
        <v>10</v>
      </c>
      <c r="E62" s="603" t="s">
        <v>121</v>
      </c>
      <c r="F62" s="205" t="s">
        <v>238</v>
      </c>
      <c r="G62" s="222" t="s">
        <v>238</v>
      </c>
      <c r="H62" s="204" t="s">
        <v>238</v>
      </c>
      <c r="I62" s="204" t="s">
        <v>238</v>
      </c>
      <c r="J62" s="225" t="s">
        <v>238</v>
      </c>
      <c r="K62" s="225" t="s">
        <v>238</v>
      </c>
      <c r="L62" s="204" t="s">
        <v>238</v>
      </c>
      <c r="M62" s="269">
        <f>(M57+M58+M59)-(M60+M61)</f>
        <v>0</v>
      </c>
      <c r="N62" s="210" t="s">
        <v>238</v>
      </c>
      <c r="O62" s="210" t="s">
        <v>238</v>
      </c>
      <c r="P62" s="211" t="s">
        <v>238</v>
      </c>
      <c r="S62" s="7"/>
    </row>
    <row r="63" spans="1:19" ht="20.25" customHeight="1">
      <c r="B63" s="53" t="s">
        <v>568</v>
      </c>
      <c r="C63" s="80" t="s">
        <v>157</v>
      </c>
      <c r="D63" s="50" t="s">
        <v>10</v>
      </c>
      <c r="E63" s="603" t="s">
        <v>122</v>
      </c>
      <c r="F63" s="205" t="s">
        <v>238</v>
      </c>
      <c r="G63" s="222" t="s">
        <v>238</v>
      </c>
      <c r="H63" s="204" t="s">
        <v>238</v>
      </c>
      <c r="I63" s="204" t="s">
        <v>238</v>
      </c>
      <c r="J63" s="225" t="s">
        <v>238</v>
      </c>
      <c r="K63" s="225" t="s">
        <v>238</v>
      </c>
      <c r="L63" s="204" t="s">
        <v>238</v>
      </c>
      <c r="M63" s="145"/>
      <c r="N63" s="210" t="s">
        <v>238</v>
      </c>
      <c r="O63" s="210" t="s">
        <v>238</v>
      </c>
      <c r="P63" s="211" t="s">
        <v>238</v>
      </c>
    </row>
    <row r="64" spans="1:19" ht="21.75" customHeight="1">
      <c r="B64" s="53" t="s">
        <v>568</v>
      </c>
      <c r="C64" s="80" t="s">
        <v>92</v>
      </c>
      <c r="D64" s="50" t="s">
        <v>10</v>
      </c>
      <c r="E64" s="603" t="s">
        <v>123</v>
      </c>
      <c r="F64" s="205" t="s">
        <v>238</v>
      </c>
      <c r="G64" s="222" t="s">
        <v>238</v>
      </c>
      <c r="H64" s="204" t="s">
        <v>238</v>
      </c>
      <c r="I64" s="204" t="s">
        <v>238</v>
      </c>
      <c r="J64" s="225" t="s">
        <v>238</v>
      </c>
      <c r="K64" s="225" t="s">
        <v>238</v>
      </c>
      <c r="L64" s="204" t="s">
        <v>238</v>
      </c>
      <c r="M64" s="145"/>
      <c r="N64" s="210" t="s">
        <v>238</v>
      </c>
      <c r="O64" s="210" t="s">
        <v>238</v>
      </c>
      <c r="P64" s="211" t="s">
        <v>238</v>
      </c>
    </row>
    <row r="65" spans="2:16" ht="20.25" customHeight="1">
      <c r="B65" s="53" t="s">
        <v>572</v>
      </c>
      <c r="C65" s="80" t="s">
        <v>293</v>
      </c>
      <c r="D65" s="50" t="s">
        <v>10</v>
      </c>
      <c r="E65" s="603" t="s">
        <v>124</v>
      </c>
      <c r="F65" s="248">
        <f>SUM(F66,F71)</f>
        <v>0</v>
      </c>
      <c r="G65" s="248">
        <f>SUM(G66,G71)</f>
        <v>0</v>
      </c>
      <c r="H65" s="248">
        <f>SUM(H66,H71)</f>
        <v>0</v>
      </c>
      <c r="I65" s="248">
        <f>SUM(I66,I71)</f>
        <v>0</v>
      </c>
      <c r="J65" s="225" t="s">
        <v>238</v>
      </c>
      <c r="K65" s="226" t="s">
        <v>238</v>
      </c>
      <c r="L65" s="227" t="s">
        <v>238</v>
      </c>
      <c r="M65" s="227" t="s">
        <v>238</v>
      </c>
      <c r="N65" s="210" t="s">
        <v>238</v>
      </c>
      <c r="O65" s="210" t="s">
        <v>238</v>
      </c>
      <c r="P65" s="211" t="s">
        <v>238</v>
      </c>
    </row>
    <row r="66" spans="2:16" ht="19.5" customHeight="1">
      <c r="B66" s="53" t="s">
        <v>242</v>
      </c>
      <c r="C66" s="315" t="s">
        <v>459</v>
      </c>
      <c r="D66" s="50" t="s">
        <v>10</v>
      </c>
      <c r="E66" s="603" t="s">
        <v>125</v>
      </c>
      <c r="F66" s="247">
        <f>SUM(F67:F70)</f>
        <v>0</v>
      </c>
      <c r="G66" s="247">
        <f>SUM(G67:G70)</f>
        <v>0</v>
      </c>
      <c r="H66" s="247">
        <f>SUM(H67:H70)</f>
        <v>0</v>
      </c>
      <c r="I66" s="247">
        <f>SUM(I67:I70)</f>
        <v>0</v>
      </c>
      <c r="J66" s="225" t="s">
        <v>238</v>
      </c>
      <c r="K66" s="204" t="s">
        <v>238</v>
      </c>
      <c r="L66" s="204" t="s">
        <v>238</v>
      </c>
      <c r="M66" s="204" t="s">
        <v>238</v>
      </c>
      <c r="N66" s="210" t="s">
        <v>238</v>
      </c>
      <c r="O66" s="210" t="s">
        <v>238</v>
      </c>
      <c r="P66" s="211" t="s">
        <v>238</v>
      </c>
    </row>
    <row r="67" spans="2:16" ht="20.25" customHeight="1">
      <c r="B67" s="53" t="s">
        <v>573</v>
      </c>
      <c r="C67" s="318" t="s">
        <v>294</v>
      </c>
      <c r="D67" s="50" t="s">
        <v>10</v>
      </c>
      <c r="E67" s="603" t="s">
        <v>127</v>
      </c>
      <c r="F67" s="145"/>
      <c r="G67" s="151"/>
      <c r="H67" s="145"/>
      <c r="I67" s="148"/>
      <c r="J67" s="225" t="s">
        <v>238</v>
      </c>
      <c r="K67" s="204" t="s">
        <v>238</v>
      </c>
      <c r="L67" s="204" t="s">
        <v>238</v>
      </c>
      <c r="M67" s="204" t="s">
        <v>238</v>
      </c>
      <c r="N67" s="210" t="s">
        <v>238</v>
      </c>
      <c r="O67" s="210" t="s">
        <v>238</v>
      </c>
      <c r="P67" s="211" t="s">
        <v>238</v>
      </c>
    </row>
    <row r="68" spans="2:16" ht="21" customHeight="1">
      <c r="B68" s="53" t="s">
        <v>574</v>
      </c>
      <c r="C68" s="318" t="s">
        <v>295</v>
      </c>
      <c r="D68" s="50" t="s">
        <v>10</v>
      </c>
      <c r="E68" s="603" t="s">
        <v>128</v>
      </c>
      <c r="F68" s="145"/>
      <c r="G68" s="151"/>
      <c r="H68" s="145"/>
      <c r="I68" s="148"/>
      <c r="J68" s="225" t="s">
        <v>238</v>
      </c>
      <c r="K68" s="204" t="s">
        <v>238</v>
      </c>
      <c r="L68" s="204" t="s">
        <v>238</v>
      </c>
      <c r="M68" s="204" t="s">
        <v>238</v>
      </c>
      <c r="N68" s="210" t="s">
        <v>238</v>
      </c>
      <c r="O68" s="210" t="s">
        <v>238</v>
      </c>
      <c r="P68" s="211" t="s">
        <v>238</v>
      </c>
    </row>
    <row r="69" spans="2:16" ht="19.5" customHeight="1">
      <c r="B69" s="53" t="s">
        <v>575</v>
      </c>
      <c r="C69" s="319" t="s">
        <v>306</v>
      </c>
      <c r="D69" s="50" t="s">
        <v>10</v>
      </c>
      <c r="E69" s="603" t="s">
        <v>129</v>
      </c>
      <c r="F69" s="148"/>
      <c r="G69" s="151"/>
      <c r="H69" s="148"/>
      <c r="I69" s="148"/>
      <c r="J69" s="225" t="s">
        <v>238</v>
      </c>
      <c r="K69" s="223" t="s">
        <v>238</v>
      </c>
      <c r="L69" s="223" t="s">
        <v>238</v>
      </c>
      <c r="M69" s="223" t="s">
        <v>238</v>
      </c>
      <c r="N69" s="210" t="s">
        <v>238</v>
      </c>
      <c r="O69" s="210" t="s">
        <v>238</v>
      </c>
      <c r="P69" s="211" t="s">
        <v>238</v>
      </c>
    </row>
    <row r="70" spans="2:16" ht="30" customHeight="1">
      <c r="B70" s="53" t="s">
        <v>576</v>
      </c>
      <c r="C70" s="318" t="s">
        <v>460</v>
      </c>
      <c r="D70" s="51" t="s">
        <v>10</v>
      </c>
      <c r="E70" s="603" t="s">
        <v>131</v>
      </c>
      <c r="F70" s="145"/>
      <c r="G70" s="151"/>
      <c r="H70" s="145"/>
      <c r="I70" s="148"/>
      <c r="J70" s="225" t="s">
        <v>238</v>
      </c>
      <c r="K70" s="204" t="s">
        <v>238</v>
      </c>
      <c r="L70" s="204" t="s">
        <v>238</v>
      </c>
      <c r="M70" s="145"/>
      <c r="N70" s="210" t="s">
        <v>238</v>
      </c>
      <c r="O70" s="210" t="s">
        <v>238</v>
      </c>
      <c r="P70" s="211" t="s">
        <v>238</v>
      </c>
    </row>
    <row r="71" spans="2:16" ht="18.75" customHeight="1">
      <c r="B71" s="53" t="s">
        <v>577</v>
      </c>
      <c r="C71" s="315" t="s">
        <v>188</v>
      </c>
      <c r="D71" s="51" t="s">
        <v>10</v>
      </c>
      <c r="E71" s="603" t="s">
        <v>133</v>
      </c>
      <c r="F71" s="145"/>
      <c r="G71" s="151"/>
      <c r="H71" s="145"/>
      <c r="I71" s="151"/>
      <c r="J71" s="224" t="s">
        <v>238</v>
      </c>
      <c r="K71" s="224" t="s">
        <v>238</v>
      </c>
      <c r="L71" s="224" t="s">
        <v>238</v>
      </c>
      <c r="M71" s="145"/>
      <c r="N71" s="224" t="s">
        <v>238</v>
      </c>
      <c r="O71" s="224" t="s">
        <v>238</v>
      </c>
      <c r="P71" s="257" t="s">
        <v>238</v>
      </c>
    </row>
    <row r="72" spans="2:16" ht="21" customHeight="1">
      <c r="B72" s="457" t="s">
        <v>236</v>
      </c>
      <c r="C72" s="458"/>
      <c r="D72" s="458"/>
      <c r="E72" s="458"/>
      <c r="F72" s="458"/>
      <c r="G72" s="458"/>
      <c r="H72" s="458"/>
      <c r="I72" s="458"/>
      <c r="J72" s="458"/>
      <c r="K72" s="458"/>
      <c r="L72" s="458"/>
      <c r="M72" s="458"/>
      <c r="N72" s="9"/>
      <c r="O72" s="9"/>
      <c r="P72" s="98"/>
    </row>
    <row r="73" spans="2:16" ht="34.5" customHeight="1">
      <c r="B73" s="582">
        <v>1</v>
      </c>
      <c r="C73" s="88" t="s">
        <v>333</v>
      </c>
      <c r="D73" s="39" t="s">
        <v>10</v>
      </c>
      <c r="E73" s="51">
        <v>245</v>
      </c>
      <c r="F73" s="152"/>
      <c r="G73" s="152"/>
      <c r="H73" s="204" t="s">
        <v>238</v>
      </c>
      <c r="I73" s="204" t="s">
        <v>238</v>
      </c>
      <c r="J73" s="204" t="s">
        <v>238</v>
      </c>
      <c r="K73" s="204" t="s">
        <v>238</v>
      </c>
      <c r="L73" s="204" t="s">
        <v>238</v>
      </c>
      <c r="M73" s="204" t="s">
        <v>238</v>
      </c>
      <c r="N73" s="210" t="s">
        <v>238</v>
      </c>
      <c r="O73" s="210" t="s">
        <v>238</v>
      </c>
      <c r="P73" s="211" t="s">
        <v>238</v>
      </c>
    </row>
    <row r="74" spans="2:16" ht="30.75" customHeight="1">
      <c r="B74" s="583">
        <v>2</v>
      </c>
      <c r="C74" s="87" t="s">
        <v>334</v>
      </c>
      <c r="D74" s="39" t="s">
        <v>10</v>
      </c>
      <c r="E74" s="50">
        <v>250</v>
      </c>
      <c r="F74" s="153"/>
      <c r="G74" s="153"/>
      <c r="H74" s="204" t="s">
        <v>238</v>
      </c>
      <c r="I74" s="204" t="s">
        <v>238</v>
      </c>
      <c r="J74" s="204" t="s">
        <v>238</v>
      </c>
      <c r="K74" s="204" t="s">
        <v>238</v>
      </c>
      <c r="L74" s="204" t="s">
        <v>238</v>
      </c>
      <c r="M74" s="204" t="s">
        <v>238</v>
      </c>
      <c r="N74" s="210" t="s">
        <v>238</v>
      </c>
      <c r="O74" s="210" t="s">
        <v>238</v>
      </c>
      <c r="P74" s="211" t="s">
        <v>238</v>
      </c>
    </row>
    <row r="75" spans="2:16" ht="30.75" customHeight="1">
      <c r="B75" s="583">
        <v>3</v>
      </c>
      <c r="C75" s="87" t="s">
        <v>173</v>
      </c>
      <c r="D75" s="39" t="s">
        <v>10</v>
      </c>
      <c r="E75" s="51">
        <v>255</v>
      </c>
      <c r="F75" s="153"/>
      <c r="G75" s="153"/>
      <c r="H75" s="204" t="s">
        <v>238</v>
      </c>
      <c r="I75" s="204" t="s">
        <v>238</v>
      </c>
      <c r="J75" s="204" t="s">
        <v>238</v>
      </c>
      <c r="K75" s="204" t="s">
        <v>238</v>
      </c>
      <c r="L75" s="204" t="s">
        <v>238</v>
      </c>
      <c r="M75" s="204" t="s">
        <v>238</v>
      </c>
      <c r="N75" s="210" t="s">
        <v>238</v>
      </c>
      <c r="O75" s="210" t="s">
        <v>238</v>
      </c>
      <c r="P75" s="211" t="s">
        <v>238</v>
      </c>
    </row>
    <row r="76" spans="2:16" ht="30.75" customHeight="1">
      <c r="B76" s="583">
        <v>4</v>
      </c>
      <c r="C76" s="87" t="s">
        <v>454</v>
      </c>
      <c r="D76" s="39" t="s">
        <v>10</v>
      </c>
      <c r="E76" s="50">
        <v>260</v>
      </c>
      <c r="F76" s="153"/>
      <c r="G76" s="153"/>
      <c r="H76" s="227" t="s">
        <v>238</v>
      </c>
      <c r="I76" s="227" t="s">
        <v>238</v>
      </c>
      <c r="J76" s="204" t="s">
        <v>238</v>
      </c>
      <c r="K76" s="204" t="s">
        <v>238</v>
      </c>
      <c r="L76" s="204" t="s">
        <v>238</v>
      </c>
      <c r="M76" s="204" t="s">
        <v>238</v>
      </c>
      <c r="N76" s="210" t="s">
        <v>238</v>
      </c>
      <c r="O76" s="210" t="s">
        <v>238</v>
      </c>
      <c r="P76" s="211" t="s">
        <v>238</v>
      </c>
    </row>
    <row r="77" spans="2:16" ht="22.5" customHeight="1">
      <c r="B77" s="583">
        <v>5</v>
      </c>
      <c r="C77" s="87" t="s">
        <v>174</v>
      </c>
      <c r="D77" s="39" t="s">
        <v>10</v>
      </c>
      <c r="E77" s="51">
        <v>265</v>
      </c>
      <c r="F77" s="153"/>
      <c r="G77" s="153"/>
      <c r="H77" s="204" t="s">
        <v>238</v>
      </c>
      <c r="I77" s="204" t="s">
        <v>238</v>
      </c>
      <c r="J77" s="204" t="s">
        <v>238</v>
      </c>
      <c r="K77" s="204" t="s">
        <v>238</v>
      </c>
      <c r="L77" s="204" t="s">
        <v>238</v>
      </c>
      <c r="M77" s="204" t="s">
        <v>238</v>
      </c>
      <c r="N77" s="210" t="s">
        <v>238</v>
      </c>
      <c r="O77" s="210" t="s">
        <v>238</v>
      </c>
      <c r="P77" s="211" t="s">
        <v>238</v>
      </c>
    </row>
    <row r="78" spans="2:16" ht="39.75" customHeight="1">
      <c r="B78" s="583">
        <v>6</v>
      </c>
      <c r="C78" s="87" t="s">
        <v>175</v>
      </c>
      <c r="D78" s="39" t="s">
        <v>10</v>
      </c>
      <c r="E78" s="50">
        <v>270</v>
      </c>
      <c r="F78" s="153"/>
      <c r="G78" s="153"/>
      <c r="H78" s="204" t="s">
        <v>238</v>
      </c>
      <c r="I78" s="204" t="s">
        <v>238</v>
      </c>
      <c r="J78" s="204" t="s">
        <v>238</v>
      </c>
      <c r="K78" s="204" t="s">
        <v>238</v>
      </c>
      <c r="L78" s="204" t="s">
        <v>238</v>
      </c>
      <c r="M78" s="204" t="s">
        <v>238</v>
      </c>
      <c r="N78" s="210" t="s">
        <v>238</v>
      </c>
      <c r="O78" s="210" t="s">
        <v>238</v>
      </c>
      <c r="P78" s="211" t="s">
        <v>238</v>
      </c>
    </row>
    <row r="79" spans="2:16" ht="21" customHeight="1">
      <c r="B79" s="583">
        <v>7</v>
      </c>
      <c r="C79" s="87" t="s">
        <v>176</v>
      </c>
      <c r="D79" s="39" t="s">
        <v>10</v>
      </c>
      <c r="E79" s="51">
        <v>275</v>
      </c>
      <c r="F79" s="153"/>
      <c r="G79" s="153"/>
      <c r="H79" s="204" t="s">
        <v>238</v>
      </c>
      <c r="I79" s="204" t="s">
        <v>238</v>
      </c>
      <c r="J79" s="204" t="s">
        <v>238</v>
      </c>
      <c r="K79" s="204" t="s">
        <v>238</v>
      </c>
      <c r="L79" s="204" t="s">
        <v>238</v>
      </c>
      <c r="M79" s="204" t="s">
        <v>238</v>
      </c>
      <c r="N79" s="210" t="s">
        <v>238</v>
      </c>
      <c r="O79" s="210" t="s">
        <v>238</v>
      </c>
      <c r="P79" s="211" t="s">
        <v>238</v>
      </c>
    </row>
    <row r="80" spans="2:16" ht="19.5" customHeight="1">
      <c r="B80" s="583">
        <v>8</v>
      </c>
      <c r="C80" s="87" t="s">
        <v>177</v>
      </c>
      <c r="D80" s="40" t="s">
        <v>10</v>
      </c>
      <c r="E80" s="50">
        <v>280</v>
      </c>
      <c r="F80" s="153"/>
      <c r="G80" s="153"/>
      <c r="H80" s="223" t="s">
        <v>238</v>
      </c>
      <c r="I80" s="223" t="s">
        <v>238</v>
      </c>
      <c r="J80" s="204" t="s">
        <v>238</v>
      </c>
      <c r="K80" s="204" t="s">
        <v>238</v>
      </c>
      <c r="L80" s="204" t="s">
        <v>238</v>
      </c>
      <c r="M80" s="204" t="s">
        <v>238</v>
      </c>
      <c r="N80" s="210" t="s">
        <v>238</v>
      </c>
      <c r="O80" s="210" t="s">
        <v>238</v>
      </c>
      <c r="P80" s="211" t="s">
        <v>238</v>
      </c>
    </row>
    <row r="81" spans="2:16" ht="24" customHeight="1">
      <c r="B81" s="583">
        <v>9</v>
      </c>
      <c r="C81" s="87" t="s">
        <v>452</v>
      </c>
      <c r="D81" s="40" t="s">
        <v>10</v>
      </c>
      <c r="E81" s="51">
        <v>285</v>
      </c>
      <c r="F81" s="270">
        <f>SUM(F82:F84)</f>
        <v>0</v>
      </c>
      <c r="G81" s="270">
        <f>SUM(G82:G84)</f>
        <v>0</v>
      </c>
      <c r="H81" s="204" t="s">
        <v>238</v>
      </c>
      <c r="I81" s="204" t="s">
        <v>238</v>
      </c>
      <c r="J81" s="204" t="s">
        <v>238</v>
      </c>
      <c r="K81" s="204" t="s">
        <v>238</v>
      </c>
      <c r="L81" s="204" t="s">
        <v>238</v>
      </c>
      <c r="M81" s="204" t="s">
        <v>238</v>
      </c>
      <c r="N81" s="210" t="s">
        <v>238</v>
      </c>
      <c r="O81" s="210" t="s">
        <v>238</v>
      </c>
      <c r="P81" s="211" t="s">
        <v>238</v>
      </c>
    </row>
    <row r="82" spans="2:16" ht="16.5" customHeight="1">
      <c r="B82" s="53" t="s">
        <v>239</v>
      </c>
      <c r="C82" s="315" t="s">
        <v>178</v>
      </c>
      <c r="D82" s="39" t="s">
        <v>10</v>
      </c>
      <c r="E82" s="50">
        <v>290</v>
      </c>
      <c r="F82" s="153"/>
      <c r="G82" s="153"/>
      <c r="H82" s="204" t="s">
        <v>238</v>
      </c>
      <c r="I82" s="204" t="s">
        <v>238</v>
      </c>
      <c r="J82" s="204" t="s">
        <v>238</v>
      </c>
      <c r="K82" s="204" t="s">
        <v>238</v>
      </c>
      <c r="L82" s="204" t="s">
        <v>238</v>
      </c>
      <c r="M82" s="204" t="s">
        <v>238</v>
      </c>
      <c r="N82" s="210" t="s">
        <v>238</v>
      </c>
      <c r="O82" s="210" t="s">
        <v>238</v>
      </c>
      <c r="P82" s="211" t="s">
        <v>238</v>
      </c>
    </row>
    <row r="83" spans="2:16" ht="21" customHeight="1">
      <c r="B83" s="53" t="s">
        <v>240</v>
      </c>
      <c r="C83" s="315" t="s">
        <v>163</v>
      </c>
      <c r="D83" s="39" t="s">
        <v>10</v>
      </c>
      <c r="E83" s="51">
        <v>295</v>
      </c>
      <c r="F83" s="153"/>
      <c r="G83" s="153"/>
      <c r="H83" s="204" t="s">
        <v>238</v>
      </c>
      <c r="I83" s="204" t="s">
        <v>238</v>
      </c>
      <c r="J83" s="204" t="s">
        <v>238</v>
      </c>
      <c r="K83" s="204" t="s">
        <v>238</v>
      </c>
      <c r="L83" s="204" t="s">
        <v>238</v>
      </c>
      <c r="M83" s="204" t="s">
        <v>238</v>
      </c>
      <c r="N83" s="210" t="s">
        <v>238</v>
      </c>
      <c r="O83" s="210" t="s">
        <v>238</v>
      </c>
      <c r="P83" s="211" t="s">
        <v>238</v>
      </c>
    </row>
    <row r="84" spans="2:16" ht="19.5" customHeight="1">
      <c r="B84" s="53" t="s">
        <v>241</v>
      </c>
      <c r="C84" s="315" t="s">
        <v>164</v>
      </c>
      <c r="D84" s="39" t="s">
        <v>10</v>
      </c>
      <c r="E84" s="50">
        <v>300</v>
      </c>
      <c r="F84" s="153"/>
      <c r="G84" s="153"/>
      <c r="H84" s="204" t="s">
        <v>238</v>
      </c>
      <c r="I84" s="204" t="s">
        <v>238</v>
      </c>
      <c r="J84" s="204" t="s">
        <v>238</v>
      </c>
      <c r="K84" s="204" t="s">
        <v>238</v>
      </c>
      <c r="L84" s="204" t="s">
        <v>238</v>
      </c>
      <c r="M84" s="204" t="s">
        <v>238</v>
      </c>
      <c r="N84" s="210" t="s">
        <v>238</v>
      </c>
      <c r="O84" s="210" t="s">
        <v>238</v>
      </c>
      <c r="P84" s="211" t="s">
        <v>238</v>
      </c>
    </row>
    <row r="85" spans="2:16" ht="20.25" customHeight="1">
      <c r="B85" s="583">
        <v>10</v>
      </c>
      <c r="C85" s="87" t="s">
        <v>179</v>
      </c>
      <c r="D85" s="39" t="s">
        <v>10</v>
      </c>
      <c r="E85" s="51">
        <v>305</v>
      </c>
      <c r="F85" s="153"/>
      <c r="G85" s="153"/>
      <c r="H85" s="204" t="s">
        <v>238</v>
      </c>
      <c r="I85" s="204" t="s">
        <v>238</v>
      </c>
      <c r="J85" s="204" t="s">
        <v>238</v>
      </c>
      <c r="K85" s="204" t="s">
        <v>238</v>
      </c>
      <c r="L85" s="204" t="s">
        <v>238</v>
      </c>
      <c r="M85" s="204" t="s">
        <v>238</v>
      </c>
      <c r="N85" s="210" t="s">
        <v>238</v>
      </c>
      <c r="O85" s="210" t="s">
        <v>238</v>
      </c>
      <c r="P85" s="211" t="s">
        <v>238</v>
      </c>
    </row>
    <row r="86" spans="2:16" ht="32.25" customHeight="1">
      <c r="B86" s="583">
        <v>11</v>
      </c>
      <c r="C86" s="87" t="s">
        <v>180</v>
      </c>
      <c r="D86" s="39" t="s">
        <v>10</v>
      </c>
      <c r="E86" s="50">
        <v>310</v>
      </c>
      <c r="F86" s="153"/>
      <c r="G86" s="153"/>
      <c r="H86" s="204" t="s">
        <v>238</v>
      </c>
      <c r="I86" s="204" t="s">
        <v>238</v>
      </c>
      <c r="J86" s="204" t="s">
        <v>238</v>
      </c>
      <c r="K86" s="204" t="s">
        <v>238</v>
      </c>
      <c r="L86" s="204" t="s">
        <v>238</v>
      </c>
      <c r="M86" s="204" t="s">
        <v>238</v>
      </c>
      <c r="N86" s="210" t="s">
        <v>238</v>
      </c>
      <c r="O86" s="210" t="s">
        <v>238</v>
      </c>
      <c r="P86" s="211" t="s">
        <v>238</v>
      </c>
    </row>
    <row r="87" spans="2:16" ht="32.25" customHeight="1">
      <c r="B87" s="583">
        <v>12</v>
      </c>
      <c r="C87" s="87" t="s">
        <v>181</v>
      </c>
      <c r="D87" s="39" t="s">
        <v>10</v>
      </c>
      <c r="E87" s="51">
        <v>315</v>
      </c>
      <c r="F87" s="153"/>
      <c r="G87" s="153"/>
      <c r="H87" s="204" t="s">
        <v>238</v>
      </c>
      <c r="I87" s="204" t="s">
        <v>238</v>
      </c>
      <c r="J87" s="204" t="s">
        <v>238</v>
      </c>
      <c r="K87" s="204" t="s">
        <v>238</v>
      </c>
      <c r="L87" s="204" t="s">
        <v>238</v>
      </c>
      <c r="M87" s="204" t="s">
        <v>238</v>
      </c>
      <c r="N87" s="210" t="s">
        <v>238</v>
      </c>
      <c r="O87" s="210" t="s">
        <v>238</v>
      </c>
      <c r="P87" s="211" t="s">
        <v>238</v>
      </c>
    </row>
    <row r="88" spans="2:16" ht="33.75" customHeight="1">
      <c r="B88" s="583">
        <v>13</v>
      </c>
      <c r="C88" s="87" t="s">
        <v>182</v>
      </c>
      <c r="D88" s="39" t="s">
        <v>10</v>
      </c>
      <c r="E88" s="50">
        <v>320</v>
      </c>
      <c r="F88" s="153"/>
      <c r="G88" s="153"/>
      <c r="H88" s="204" t="s">
        <v>238</v>
      </c>
      <c r="I88" s="204" t="s">
        <v>238</v>
      </c>
      <c r="J88" s="204" t="s">
        <v>238</v>
      </c>
      <c r="K88" s="204" t="s">
        <v>238</v>
      </c>
      <c r="L88" s="204" t="s">
        <v>238</v>
      </c>
      <c r="M88" s="204" t="s">
        <v>238</v>
      </c>
      <c r="N88" s="210" t="s">
        <v>238</v>
      </c>
      <c r="O88" s="210" t="s">
        <v>238</v>
      </c>
      <c r="P88" s="211" t="s">
        <v>238</v>
      </c>
    </row>
    <row r="89" spans="2:16" ht="36" customHeight="1">
      <c r="B89" s="583">
        <v>14</v>
      </c>
      <c r="C89" s="87" t="s">
        <v>183</v>
      </c>
      <c r="D89" s="39" t="s">
        <v>10</v>
      </c>
      <c r="E89" s="51">
        <v>325</v>
      </c>
      <c r="F89" s="153"/>
      <c r="G89" s="153"/>
      <c r="H89" s="204" t="s">
        <v>238</v>
      </c>
      <c r="I89" s="204" t="s">
        <v>238</v>
      </c>
      <c r="J89" s="204" t="s">
        <v>238</v>
      </c>
      <c r="K89" s="204" t="s">
        <v>238</v>
      </c>
      <c r="L89" s="204" t="s">
        <v>238</v>
      </c>
      <c r="M89" s="204" t="s">
        <v>238</v>
      </c>
      <c r="N89" s="210" t="s">
        <v>238</v>
      </c>
      <c r="O89" s="210" t="s">
        <v>238</v>
      </c>
      <c r="P89" s="211" t="s">
        <v>238</v>
      </c>
    </row>
    <row r="90" spans="2:16" ht="39" customHeight="1">
      <c r="B90" s="583">
        <v>15</v>
      </c>
      <c r="C90" s="87" t="s">
        <v>184</v>
      </c>
      <c r="D90" s="39" t="s">
        <v>10</v>
      </c>
      <c r="E90" s="50">
        <v>330</v>
      </c>
      <c r="F90" s="153"/>
      <c r="G90" s="153"/>
      <c r="H90" s="204" t="s">
        <v>238</v>
      </c>
      <c r="I90" s="204" t="s">
        <v>238</v>
      </c>
      <c r="J90" s="204" t="s">
        <v>238</v>
      </c>
      <c r="K90" s="204" t="s">
        <v>238</v>
      </c>
      <c r="L90" s="204" t="s">
        <v>238</v>
      </c>
      <c r="M90" s="204" t="s">
        <v>238</v>
      </c>
      <c r="N90" s="210" t="s">
        <v>238</v>
      </c>
      <c r="O90" s="210" t="s">
        <v>238</v>
      </c>
      <c r="P90" s="211" t="s">
        <v>238</v>
      </c>
    </row>
    <row r="91" spans="2:16" ht="32.25" customHeight="1">
      <c r="B91" s="583">
        <v>16</v>
      </c>
      <c r="C91" s="87" t="s">
        <v>436</v>
      </c>
      <c r="D91" s="39" t="s">
        <v>10</v>
      </c>
      <c r="E91" s="51">
        <v>335</v>
      </c>
      <c r="F91" s="153"/>
      <c r="G91" s="153"/>
      <c r="H91" s="204" t="s">
        <v>238</v>
      </c>
      <c r="I91" s="204" t="s">
        <v>238</v>
      </c>
      <c r="J91" s="204" t="s">
        <v>238</v>
      </c>
      <c r="K91" s="204" t="s">
        <v>238</v>
      </c>
      <c r="L91" s="204" t="s">
        <v>238</v>
      </c>
      <c r="M91" s="204" t="s">
        <v>238</v>
      </c>
      <c r="N91" s="210" t="s">
        <v>238</v>
      </c>
      <c r="O91" s="210" t="s">
        <v>238</v>
      </c>
      <c r="P91" s="211" t="s">
        <v>238</v>
      </c>
    </row>
    <row r="92" spans="2:16" ht="21.75" customHeight="1">
      <c r="B92" s="583">
        <v>17</v>
      </c>
      <c r="C92" s="87" t="s">
        <v>251</v>
      </c>
      <c r="D92" s="39" t="s">
        <v>10</v>
      </c>
      <c r="E92" s="50">
        <v>340</v>
      </c>
      <c r="F92" s="153"/>
      <c r="G92" s="153"/>
      <c r="H92" s="204" t="s">
        <v>238</v>
      </c>
      <c r="I92" s="204" t="s">
        <v>238</v>
      </c>
      <c r="J92" s="204" t="s">
        <v>238</v>
      </c>
      <c r="K92" s="204" t="s">
        <v>238</v>
      </c>
      <c r="L92" s="204" t="s">
        <v>238</v>
      </c>
      <c r="M92" s="204" t="s">
        <v>238</v>
      </c>
      <c r="N92" s="210" t="s">
        <v>238</v>
      </c>
      <c r="O92" s="210" t="s">
        <v>238</v>
      </c>
      <c r="P92" s="211" t="s">
        <v>238</v>
      </c>
    </row>
    <row r="93" spans="2:16" ht="32.25" customHeight="1">
      <c r="B93" s="583">
        <v>18</v>
      </c>
      <c r="C93" s="87" t="s">
        <v>185</v>
      </c>
      <c r="D93" s="39" t="s">
        <v>10</v>
      </c>
      <c r="E93" s="51">
        <v>345</v>
      </c>
      <c r="F93" s="153"/>
      <c r="G93" s="153"/>
      <c r="H93" s="204" t="s">
        <v>238</v>
      </c>
      <c r="I93" s="204" t="s">
        <v>238</v>
      </c>
      <c r="J93" s="204" t="s">
        <v>238</v>
      </c>
      <c r="K93" s="204" t="s">
        <v>238</v>
      </c>
      <c r="L93" s="204" t="s">
        <v>238</v>
      </c>
      <c r="M93" s="204" t="s">
        <v>238</v>
      </c>
      <c r="N93" s="210" t="s">
        <v>238</v>
      </c>
      <c r="O93" s="210" t="s">
        <v>238</v>
      </c>
      <c r="P93" s="211" t="s">
        <v>238</v>
      </c>
    </row>
    <row r="94" spans="2:16" ht="21.75" customHeight="1">
      <c r="B94" s="583">
        <v>19</v>
      </c>
      <c r="C94" s="87" t="s">
        <v>252</v>
      </c>
      <c r="D94" s="39" t="s">
        <v>10</v>
      </c>
      <c r="E94" s="50">
        <v>350</v>
      </c>
      <c r="F94" s="153"/>
      <c r="G94" s="153"/>
      <c r="H94" s="204" t="s">
        <v>238</v>
      </c>
      <c r="I94" s="204" t="s">
        <v>238</v>
      </c>
      <c r="J94" s="204" t="s">
        <v>238</v>
      </c>
      <c r="K94" s="204" t="s">
        <v>238</v>
      </c>
      <c r="L94" s="204" t="s">
        <v>238</v>
      </c>
      <c r="M94" s="204" t="s">
        <v>238</v>
      </c>
      <c r="N94" s="210" t="s">
        <v>238</v>
      </c>
      <c r="O94" s="210" t="s">
        <v>238</v>
      </c>
      <c r="P94" s="211" t="s">
        <v>238</v>
      </c>
    </row>
    <row r="95" spans="2:16" ht="21" customHeight="1">
      <c r="B95" s="583">
        <v>20</v>
      </c>
      <c r="C95" s="87" t="s">
        <v>190</v>
      </c>
      <c r="D95" s="39" t="s">
        <v>10</v>
      </c>
      <c r="E95" s="93">
        <v>355</v>
      </c>
      <c r="F95" s="153"/>
      <c r="G95" s="153"/>
      <c r="H95" s="204" t="s">
        <v>238</v>
      </c>
      <c r="I95" s="204" t="s">
        <v>238</v>
      </c>
      <c r="J95" s="204" t="s">
        <v>238</v>
      </c>
      <c r="K95" s="204" t="s">
        <v>238</v>
      </c>
      <c r="L95" s="204" t="s">
        <v>238</v>
      </c>
      <c r="M95" s="204" t="s">
        <v>238</v>
      </c>
      <c r="N95" s="210" t="s">
        <v>238</v>
      </c>
      <c r="O95" s="210" t="s">
        <v>238</v>
      </c>
      <c r="P95" s="211" t="s">
        <v>238</v>
      </c>
    </row>
    <row r="96" spans="2:16" ht="19.5" customHeight="1">
      <c r="B96" s="370" t="s">
        <v>242</v>
      </c>
      <c r="C96" s="584" t="s">
        <v>244</v>
      </c>
      <c r="D96" s="18" t="s">
        <v>10</v>
      </c>
      <c r="E96" s="93">
        <v>360</v>
      </c>
      <c r="F96" s="251"/>
      <c r="G96" s="251"/>
      <c r="H96" s="208" t="s">
        <v>238</v>
      </c>
      <c r="I96" s="208" t="s">
        <v>238</v>
      </c>
      <c r="J96" s="208" t="s">
        <v>238</v>
      </c>
      <c r="K96" s="208" t="s">
        <v>238</v>
      </c>
      <c r="L96" s="208" t="s">
        <v>238</v>
      </c>
      <c r="M96" s="208" t="s">
        <v>238</v>
      </c>
      <c r="N96" s="252" t="s">
        <v>238</v>
      </c>
      <c r="O96" s="252" t="s">
        <v>238</v>
      </c>
      <c r="P96" s="253" t="s">
        <v>238</v>
      </c>
    </row>
    <row r="97" spans="1:21" ht="24.75" customHeight="1">
      <c r="A97" s="143"/>
      <c r="B97" s="449" t="s">
        <v>237</v>
      </c>
      <c r="C97" s="450"/>
      <c r="D97" s="450"/>
      <c r="E97" s="450"/>
      <c r="F97" s="450"/>
      <c r="G97" s="450"/>
      <c r="H97" s="450"/>
      <c r="I97" s="450"/>
      <c r="J97" s="450"/>
      <c r="K97" s="450"/>
      <c r="L97" s="450"/>
      <c r="M97" s="450"/>
      <c r="N97" s="254"/>
      <c r="O97" s="254"/>
      <c r="P97" s="255"/>
    </row>
    <row r="98" spans="1:21" ht="20.25" customHeight="1">
      <c r="A98" s="143"/>
      <c r="B98" s="579" t="s">
        <v>165</v>
      </c>
      <c r="C98" s="585" t="s">
        <v>339</v>
      </c>
      <c r="D98" s="39" t="s">
        <v>189</v>
      </c>
      <c r="E98" s="50">
        <v>365</v>
      </c>
      <c r="F98" s="266"/>
      <c r="G98" s="266"/>
      <c r="H98" s="266"/>
      <c r="I98" s="266"/>
      <c r="J98" s="267"/>
      <c r="K98" s="268"/>
      <c r="L98" s="266"/>
      <c r="M98" s="156"/>
      <c r="N98" s="210" t="s">
        <v>238</v>
      </c>
      <c r="O98" s="210" t="s">
        <v>238</v>
      </c>
      <c r="P98" s="211" t="s">
        <v>238</v>
      </c>
    </row>
    <row r="99" spans="1:21" ht="33.75" customHeight="1">
      <c r="A99" s="143"/>
      <c r="B99" s="53" t="s">
        <v>34</v>
      </c>
      <c r="C99" s="586" t="s">
        <v>340</v>
      </c>
      <c r="D99" s="40" t="s">
        <v>341</v>
      </c>
      <c r="E99" s="51">
        <v>370</v>
      </c>
      <c r="F99" s="228" t="s">
        <v>238</v>
      </c>
      <c r="G99" s="154"/>
      <c r="H99" s="154"/>
      <c r="I99" s="154"/>
      <c r="J99" s="221" t="s">
        <v>238</v>
      </c>
      <c r="K99" s="150"/>
      <c r="L99" s="221" t="s">
        <v>238</v>
      </c>
      <c r="M99" s="241"/>
      <c r="N99" s="107"/>
      <c r="O99" s="107"/>
      <c r="P99" s="108"/>
    </row>
    <row r="100" spans="1:21" ht="21" customHeight="1">
      <c r="A100" s="143"/>
      <c r="B100" s="579" t="s">
        <v>41</v>
      </c>
      <c r="C100" s="81" t="s">
        <v>342</v>
      </c>
      <c r="D100" s="42" t="s">
        <v>10</v>
      </c>
      <c r="E100" s="50">
        <v>375</v>
      </c>
      <c r="F100" s="242">
        <f>IF(F98=0,0,F35/F98/$Q100)</f>
        <v>0</v>
      </c>
      <c r="G100" s="242">
        <f>IF(G98=0,0,G35/G98/$Q100)</f>
        <v>0</v>
      </c>
      <c r="H100" s="242">
        <f>IF(H98=0,0,H35/H98/$Q100)</f>
        <v>0</v>
      </c>
      <c r="I100" s="242">
        <f>IF(I98=0,0,I35/I98/$Q100)</f>
        <v>0</v>
      </c>
      <c r="J100" s="221" t="s">
        <v>238</v>
      </c>
      <c r="K100" s="242">
        <f>IF(K98=0,0,K35/K98/$Q100)</f>
        <v>0</v>
      </c>
      <c r="L100" s="221" t="s">
        <v>238</v>
      </c>
      <c r="M100" s="242">
        <f>IF(M98=0,0,M35/M98/$Q100)</f>
        <v>0</v>
      </c>
      <c r="N100" s="234" t="s">
        <v>238</v>
      </c>
      <c r="O100" s="234" t="s">
        <v>238</v>
      </c>
      <c r="P100" s="235" t="s">
        <v>238</v>
      </c>
      <c r="Q100" s="271">
        <v>3</v>
      </c>
    </row>
    <row r="101" spans="1:21" ht="22.5" customHeight="1">
      <c r="A101" s="143"/>
      <c r="B101" s="370" t="s">
        <v>42</v>
      </c>
      <c r="C101" s="323" t="s">
        <v>243</v>
      </c>
      <c r="D101" s="40" t="s">
        <v>10</v>
      </c>
      <c r="E101" s="51">
        <v>380</v>
      </c>
      <c r="F101" s="233" t="s">
        <v>238</v>
      </c>
      <c r="G101" s="156"/>
      <c r="H101" s="233" t="s">
        <v>238</v>
      </c>
      <c r="I101" s="156"/>
      <c r="J101" s="221" t="s">
        <v>238</v>
      </c>
      <c r="K101" s="179"/>
      <c r="L101" s="221" t="s">
        <v>238</v>
      </c>
      <c r="M101" s="241"/>
      <c r="N101" s="210" t="s">
        <v>238</v>
      </c>
      <c r="O101" s="210" t="s">
        <v>238</v>
      </c>
      <c r="P101" s="211" t="s">
        <v>238</v>
      </c>
      <c r="U101" s="243"/>
    </row>
    <row r="102" spans="1:21" ht="22.5" customHeight="1">
      <c r="A102" s="143"/>
      <c r="B102" s="53" t="s">
        <v>46</v>
      </c>
      <c r="C102" s="55" t="s">
        <v>312</v>
      </c>
      <c r="D102" s="40" t="s">
        <v>192</v>
      </c>
      <c r="E102" s="50">
        <v>385</v>
      </c>
      <c r="F102" s="230" t="s">
        <v>238</v>
      </c>
      <c r="G102" s="246">
        <f>SUM(G103:G106)</f>
        <v>0</v>
      </c>
      <c r="H102" s="230" t="s">
        <v>238</v>
      </c>
      <c r="I102" s="246">
        <f>SUM(I103:I106)</f>
        <v>0</v>
      </c>
      <c r="J102" s="221" t="s">
        <v>238</v>
      </c>
      <c r="K102" s="230" t="s">
        <v>238</v>
      </c>
      <c r="L102" s="230" t="s">
        <v>238</v>
      </c>
      <c r="M102" s="230" t="s">
        <v>238</v>
      </c>
      <c r="N102" s="210" t="s">
        <v>238</v>
      </c>
      <c r="O102" s="210" t="s">
        <v>238</v>
      </c>
      <c r="P102" s="211" t="s">
        <v>238</v>
      </c>
    </row>
    <row r="103" spans="1:21" ht="19.5" customHeight="1">
      <c r="A103" s="143"/>
      <c r="B103" s="53" t="s">
        <v>343</v>
      </c>
      <c r="C103" s="322" t="s">
        <v>255</v>
      </c>
      <c r="D103" s="42" t="s">
        <v>192</v>
      </c>
      <c r="E103" s="51">
        <v>390</v>
      </c>
      <c r="F103" s="227" t="s">
        <v>238</v>
      </c>
      <c r="G103" s="157"/>
      <c r="H103" s="230" t="s">
        <v>238</v>
      </c>
      <c r="I103" s="156"/>
      <c r="J103" s="221" t="s">
        <v>238</v>
      </c>
      <c r="K103" s="230" t="s">
        <v>238</v>
      </c>
      <c r="L103" s="230" t="s">
        <v>238</v>
      </c>
      <c r="M103" s="230" t="s">
        <v>238</v>
      </c>
      <c r="N103" s="210" t="s">
        <v>238</v>
      </c>
      <c r="O103" s="210" t="s">
        <v>238</v>
      </c>
      <c r="P103" s="211" t="s">
        <v>238</v>
      </c>
    </row>
    <row r="104" spans="1:21" ht="21.75" customHeight="1">
      <c r="A104" s="143"/>
      <c r="B104" s="53" t="s">
        <v>344</v>
      </c>
      <c r="C104" s="323" t="s">
        <v>163</v>
      </c>
      <c r="D104" s="18" t="s">
        <v>192</v>
      </c>
      <c r="E104" s="50">
        <v>395</v>
      </c>
      <c r="F104" s="204" t="s">
        <v>238</v>
      </c>
      <c r="G104" s="155"/>
      <c r="H104" s="230" t="s">
        <v>238</v>
      </c>
      <c r="I104" s="156"/>
      <c r="J104" s="221" t="s">
        <v>238</v>
      </c>
      <c r="K104" s="230" t="s">
        <v>238</v>
      </c>
      <c r="L104" s="230" t="s">
        <v>238</v>
      </c>
      <c r="M104" s="230" t="s">
        <v>238</v>
      </c>
      <c r="N104" s="210" t="s">
        <v>238</v>
      </c>
      <c r="O104" s="210" t="s">
        <v>238</v>
      </c>
      <c r="P104" s="211" t="s">
        <v>238</v>
      </c>
    </row>
    <row r="105" spans="1:21" ht="17.25" customHeight="1">
      <c r="A105" s="143"/>
      <c r="B105" s="53" t="s">
        <v>345</v>
      </c>
      <c r="C105" s="324" t="s">
        <v>164</v>
      </c>
      <c r="D105" s="40" t="s">
        <v>192</v>
      </c>
      <c r="E105" s="51">
        <v>400</v>
      </c>
      <c r="F105" s="204" t="s">
        <v>238</v>
      </c>
      <c r="G105" s="155"/>
      <c r="H105" s="230" t="s">
        <v>238</v>
      </c>
      <c r="I105" s="156"/>
      <c r="J105" s="221" t="s">
        <v>238</v>
      </c>
      <c r="K105" s="230" t="s">
        <v>238</v>
      </c>
      <c r="L105" s="230" t="s">
        <v>238</v>
      </c>
      <c r="M105" s="230" t="s">
        <v>238</v>
      </c>
      <c r="N105" s="210" t="s">
        <v>238</v>
      </c>
      <c r="O105" s="210" t="s">
        <v>238</v>
      </c>
      <c r="P105" s="211" t="s">
        <v>238</v>
      </c>
    </row>
    <row r="106" spans="1:21" ht="16.5" customHeight="1">
      <c r="A106" s="143"/>
      <c r="B106" s="52" t="s">
        <v>346</v>
      </c>
      <c r="C106" s="316" t="s">
        <v>132</v>
      </c>
      <c r="D106" s="39" t="s">
        <v>508</v>
      </c>
      <c r="E106" s="50">
        <v>405</v>
      </c>
      <c r="F106" s="227" t="s">
        <v>238</v>
      </c>
      <c r="G106" s="157"/>
      <c r="H106" s="230" t="s">
        <v>238</v>
      </c>
      <c r="I106" s="156"/>
      <c r="J106" s="221" t="s">
        <v>238</v>
      </c>
      <c r="K106" s="230" t="s">
        <v>238</v>
      </c>
      <c r="L106" s="230" t="s">
        <v>238</v>
      </c>
      <c r="M106" s="230" t="s">
        <v>238</v>
      </c>
      <c r="N106" s="210" t="s">
        <v>238</v>
      </c>
      <c r="O106" s="210" t="s">
        <v>238</v>
      </c>
      <c r="P106" s="211" t="s">
        <v>238</v>
      </c>
    </row>
    <row r="107" spans="1:21" ht="32.25" customHeight="1">
      <c r="A107" s="143"/>
      <c r="B107" s="53" t="s">
        <v>89</v>
      </c>
      <c r="C107" s="55" t="s">
        <v>313</v>
      </c>
      <c r="D107" s="40" t="s">
        <v>192</v>
      </c>
      <c r="E107" s="51">
        <v>410</v>
      </c>
      <c r="F107" s="204" t="s">
        <v>238</v>
      </c>
      <c r="G107" s="155"/>
      <c r="H107" s="230" t="s">
        <v>238</v>
      </c>
      <c r="I107" s="156"/>
      <c r="J107" s="221" t="s">
        <v>238</v>
      </c>
      <c r="K107" s="230" t="s">
        <v>238</v>
      </c>
      <c r="L107" s="230" t="s">
        <v>238</v>
      </c>
      <c r="M107" s="230" t="s">
        <v>238</v>
      </c>
      <c r="N107" s="210" t="s">
        <v>238</v>
      </c>
      <c r="O107" s="210" t="s">
        <v>238</v>
      </c>
      <c r="P107" s="211" t="s">
        <v>238</v>
      </c>
    </row>
    <row r="108" spans="1:21" ht="33" customHeight="1">
      <c r="A108" s="143"/>
      <c r="B108" s="53" t="s">
        <v>47</v>
      </c>
      <c r="C108" s="55" t="s">
        <v>314</v>
      </c>
      <c r="D108" s="40" t="s">
        <v>192</v>
      </c>
      <c r="E108" s="50">
        <v>415</v>
      </c>
      <c r="F108" s="204" t="s">
        <v>238</v>
      </c>
      <c r="G108" s="155"/>
      <c r="H108" s="230" t="s">
        <v>238</v>
      </c>
      <c r="I108" s="156"/>
      <c r="J108" s="221" t="s">
        <v>238</v>
      </c>
      <c r="K108" s="230" t="s">
        <v>238</v>
      </c>
      <c r="L108" s="230" t="s">
        <v>238</v>
      </c>
      <c r="M108" s="230" t="s">
        <v>238</v>
      </c>
      <c r="N108" s="210" t="s">
        <v>238</v>
      </c>
      <c r="O108" s="210" t="s">
        <v>238</v>
      </c>
      <c r="P108" s="211" t="s">
        <v>238</v>
      </c>
    </row>
    <row r="109" spans="1:21" ht="33" customHeight="1">
      <c r="A109" s="143"/>
      <c r="B109" s="52" t="s">
        <v>48</v>
      </c>
      <c r="C109" s="81" t="s">
        <v>315</v>
      </c>
      <c r="D109" s="50" t="s">
        <v>192</v>
      </c>
      <c r="E109" s="51">
        <v>420</v>
      </c>
      <c r="F109" s="223" t="s">
        <v>238</v>
      </c>
      <c r="G109" s="158"/>
      <c r="H109" s="230" t="s">
        <v>238</v>
      </c>
      <c r="I109" s="156"/>
      <c r="J109" s="221" t="s">
        <v>238</v>
      </c>
      <c r="K109" s="230" t="s">
        <v>238</v>
      </c>
      <c r="L109" s="230" t="s">
        <v>238</v>
      </c>
      <c r="M109" s="230" t="s">
        <v>238</v>
      </c>
      <c r="N109" s="210" t="s">
        <v>238</v>
      </c>
      <c r="O109" s="210" t="s">
        <v>238</v>
      </c>
      <c r="P109" s="211" t="s">
        <v>238</v>
      </c>
    </row>
    <row r="110" spans="1:21" ht="41.25" customHeight="1">
      <c r="A110" s="143"/>
      <c r="B110" s="53" t="s">
        <v>49</v>
      </c>
      <c r="C110" s="276" t="s">
        <v>563</v>
      </c>
      <c r="D110" s="51" t="s">
        <v>338</v>
      </c>
      <c r="E110" s="50">
        <v>425</v>
      </c>
      <c r="F110" s="154"/>
      <c r="G110" s="155"/>
      <c r="H110" s="156"/>
      <c r="I110" s="156"/>
      <c r="J110" s="221" t="s">
        <v>238</v>
      </c>
      <c r="K110" s="230" t="s">
        <v>238</v>
      </c>
      <c r="L110" s="230" t="s">
        <v>238</v>
      </c>
      <c r="M110" s="230" t="s">
        <v>238</v>
      </c>
      <c r="N110" s="210" t="s">
        <v>238</v>
      </c>
      <c r="O110" s="210" t="s">
        <v>238</v>
      </c>
      <c r="P110" s="211" t="s">
        <v>238</v>
      </c>
    </row>
    <row r="111" spans="1:21" ht="41.25" customHeight="1">
      <c r="A111" s="143"/>
      <c r="B111" s="53" t="s">
        <v>556</v>
      </c>
      <c r="C111" s="325" t="s">
        <v>557</v>
      </c>
      <c r="D111" s="51" t="s">
        <v>338</v>
      </c>
      <c r="E111" s="50">
        <v>430</v>
      </c>
      <c r="F111" s="154"/>
      <c r="G111" s="155"/>
      <c r="H111" s="156"/>
      <c r="I111" s="156"/>
      <c r="J111" s="221" t="s">
        <v>238</v>
      </c>
      <c r="K111" s="221" t="s">
        <v>238</v>
      </c>
      <c r="L111" s="221" t="s">
        <v>238</v>
      </c>
      <c r="M111" s="221" t="s">
        <v>238</v>
      </c>
      <c r="N111" s="221" t="s">
        <v>238</v>
      </c>
      <c r="O111" s="221" t="s">
        <v>238</v>
      </c>
      <c r="P111" s="372" t="s">
        <v>238</v>
      </c>
    </row>
    <row r="112" spans="1:21" ht="41.25" customHeight="1">
      <c r="A112" s="143"/>
      <c r="B112" s="370" t="s">
        <v>50</v>
      </c>
      <c r="C112" s="87" t="s">
        <v>603</v>
      </c>
      <c r="D112" s="51" t="s">
        <v>338</v>
      </c>
      <c r="E112" s="51">
        <v>435</v>
      </c>
      <c r="F112" s="221" t="s">
        <v>238</v>
      </c>
      <c r="G112" s="242">
        <f t="shared" ref="G112:I112" si="4">G113+G114</f>
        <v>0</v>
      </c>
      <c r="H112" s="221" t="s">
        <v>238</v>
      </c>
      <c r="I112" s="242">
        <f t="shared" si="4"/>
        <v>0</v>
      </c>
      <c r="J112" s="221" t="s">
        <v>238</v>
      </c>
      <c r="K112" s="221" t="s">
        <v>238</v>
      </c>
      <c r="L112" s="221" t="s">
        <v>238</v>
      </c>
      <c r="M112" s="221" t="s">
        <v>238</v>
      </c>
      <c r="N112" s="221" t="s">
        <v>238</v>
      </c>
      <c r="O112" s="221" t="s">
        <v>238</v>
      </c>
      <c r="P112" s="372" t="s">
        <v>238</v>
      </c>
    </row>
    <row r="113" spans="1:17" ht="41.25" customHeight="1">
      <c r="A113" s="143"/>
      <c r="B113" s="370" t="s">
        <v>239</v>
      </c>
      <c r="C113" s="315" t="s">
        <v>604</v>
      </c>
      <c r="D113" s="51" t="s">
        <v>338</v>
      </c>
      <c r="E113" s="50">
        <v>440</v>
      </c>
      <c r="F113" s="221" t="s">
        <v>238</v>
      </c>
      <c r="G113" s="156"/>
      <c r="H113" s="221" t="s">
        <v>238</v>
      </c>
      <c r="I113" s="156"/>
      <c r="J113" s="221" t="s">
        <v>238</v>
      </c>
      <c r="K113" s="221" t="s">
        <v>238</v>
      </c>
      <c r="L113" s="221" t="s">
        <v>238</v>
      </c>
      <c r="M113" s="221" t="s">
        <v>238</v>
      </c>
      <c r="N113" s="221" t="s">
        <v>238</v>
      </c>
      <c r="O113" s="221" t="s">
        <v>238</v>
      </c>
      <c r="P113" s="372" t="s">
        <v>238</v>
      </c>
    </row>
    <row r="114" spans="1:17" ht="41.25" customHeight="1">
      <c r="A114" s="143"/>
      <c r="B114" s="53" t="s">
        <v>240</v>
      </c>
      <c r="C114" s="315" t="s">
        <v>605</v>
      </c>
      <c r="D114" s="51" t="s">
        <v>338</v>
      </c>
      <c r="E114" s="51">
        <v>445</v>
      </c>
      <c r="F114" s="221" t="s">
        <v>238</v>
      </c>
      <c r="G114" s="156"/>
      <c r="H114" s="221" t="s">
        <v>238</v>
      </c>
      <c r="I114" s="156"/>
      <c r="J114" s="221" t="s">
        <v>238</v>
      </c>
      <c r="K114" s="221" t="s">
        <v>238</v>
      </c>
      <c r="L114" s="221" t="s">
        <v>238</v>
      </c>
      <c r="M114" s="221" t="s">
        <v>238</v>
      </c>
      <c r="N114" s="221" t="s">
        <v>238</v>
      </c>
      <c r="O114" s="221" t="s">
        <v>238</v>
      </c>
      <c r="P114" s="372" t="s">
        <v>238</v>
      </c>
    </row>
    <row r="115" spans="1:17" ht="46.5" customHeight="1">
      <c r="A115" s="143"/>
      <c r="B115" s="370" t="s">
        <v>51</v>
      </c>
      <c r="C115" s="587" t="s">
        <v>512</v>
      </c>
      <c r="D115" s="51" t="s">
        <v>338</v>
      </c>
      <c r="E115" s="50">
        <v>450</v>
      </c>
      <c r="F115" s="204" t="s">
        <v>238</v>
      </c>
      <c r="G115" s="204" t="s">
        <v>238</v>
      </c>
      <c r="H115" s="156"/>
      <c r="I115" s="156"/>
      <c r="J115" s="221" t="s">
        <v>238</v>
      </c>
      <c r="K115" s="230" t="s">
        <v>238</v>
      </c>
      <c r="L115" s="230" t="s">
        <v>238</v>
      </c>
      <c r="M115" s="230" t="s">
        <v>238</v>
      </c>
      <c r="N115" s="210" t="s">
        <v>238</v>
      </c>
      <c r="O115" s="210" t="s">
        <v>238</v>
      </c>
      <c r="P115" s="211" t="s">
        <v>238</v>
      </c>
    </row>
    <row r="116" spans="1:17" ht="46.5" customHeight="1">
      <c r="A116" s="143"/>
      <c r="B116" s="53" t="s">
        <v>52</v>
      </c>
      <c r="C116" s="87" t="s">
        <v>606</v>
      </c>
      <c r="D116" s="51" t="s">
        <v>338</v>
      </c>
      <c r="E116" s="51">
        <v>455</v>
      </c>
      <c r="F116" s="221" t="s">
        <v>238</v>
      </c>
      <c r="G116" s="221" t="s">
        <v>238</v>
      </c>
      <c r="H116" s="221" t="s">
        <v>238</v>
      </c>
      <c r="I116" s="156"/>
      <c r="J116" s="221" t="s">
        <v>238</v>
      </c>
      <c r="K116" s="221" t="s">
        <v>238</v>
      </c>
      <c r="L116" s="221" t="s">
        <v>238</v>
      </c>
      <c r="M116" s="221" t="s">
        <v>238</v>
      </c>
      <c r="N116" s="221" t="s">
        <v>238</v>
      </c>
      <c r="O116" s="221" t="s">
        <v>238</v>
      </c>
      <c r="P116" s="372" t="s">
        <v>238</v>
      </c>
    </row>
    <row r="117" spans="1:17" ht="46.5" customHeight="1">
      <c r="A117" s="143"/>
      <c r="B117" s="370" t="s">
        <v>607</v>
      </c>
      <c r="C117" s="315" t="s">
        <v>604</v>
      </c>
      <c r="D117" s="51" t="s">
        <v>338</v>
      </c>
      <c r="E117" s="50">
        <v>460</v>
      </c>
      <c r="F117" s="221" t="s">
        <v>238</v>
      </c>
      <c r="G117" s="221" t="s">
        <v>238</v>
      </c>
      <c r="H117" s="221" t="s">
        <v>238</v>
      </c>
      <c r="I117" s="156"/>
      <c r="J117" s="221" t="s">
        <v>238</v>
      </c>
      <c r="K117" s="221" t="s">
        <v>238</v>
      </c>
      <c r="L117" s="221" t="s">
        <v>238</v>
      </c>
      <c r="M117" s="221" t="s">
        <v>238</v>
      </c>
      <c r="N117" s="221" t="s">
        <v>238</v>
      </c>
      <c r="O117" s="221" t="s">
        <v>238</v>
      </c>
      <c r="P117" s="372" t="s">
        <v>238</v>
      </c>
    </row>
    <row r="118" spans="1:17" ht="46.5" customHeight="1">
      <c r="A118" s="143"/>
      <c r="B118" s="53" t="s">
        <v>608</v>
      </c>
      <c r="C118" s="315" t="s">
        <v>605</v>
      </c>
      <c r="D118" s="51" t="s">
        <v>338</v>
      </c>
      <c r="E118" s="51">
        <v>465</v>
      </c>
      <c r="F118" s="221" t="s">
        <v>238</v>
      </c>
      <c r="G118" s="221" t="s">
        <v>238</v>
      </c>
      <c r="H118" s="221" t="s">
        <v>238</v>
      </c>
      <c r="I118" s="156"/>
      <c r="J118" s="221" t="s">
        <v>238</v>
      </c>
      <c r="K118" s="221" t="s">
        <v>238</v>
      </c>
      <c r="L118" s="221" t="s">
        <v>238</v>
      </c>
      <c r="M118" s="221" t="s">
        <v>238</v>
      </c>
      <c r="N118" s="221" t="s">
        <v>238</v>
      </c>
      <c r="O118" s="221" t="s">
        <v>238</v>
      </c>
      <c r="P118" s="372" t="s">
        <v>238</v>
      </c>
    </row>
    <row r="119" spans="1:17" ht="48" customHeight="1">
      <c r="A119" s="143"/>
      <c r="B119" s="53" t="s">
        <v>158</v>
      </c>
      <c r="C119" s="55" t="s">
        <v>253</v>
      </c>
      <c r="D119" s="51" t="s">
        <v>10</v>
      </c>
      <c r="E119" s="50">
        <v>470</v>
      </c>
      <c r="F119" s="204" t="s">
        <v>238</v>
      </c>
      <c r="G119" s="155"/>
      <c r="H119" s="230" t="s">
        <v>238</v>
      </c>
      <c r="I119" s="155"/>
      <c r="J119" s="221" t="s">
        <v>238</v>
      </c>
      <c r="K119" s="230" t="s">
        <v>238</v>
      </c>
      <c r="L119" s="230" t="s">
        <v>238</v>
      </c>
      <c r="M119" s="144"/>
      <c r="N119" s="210" t="s">
        <v>238</v>
      </c>
      <c r="O119" s="210" t="s">
        <v>238</v>
      </c>
      <c r="P119" s="211" t="s">
        <v>238</v>
      </c>
    </row>
    <row r="120" spans="1:17" ht="45.75" customHeight="1">
      <c r="A120" s="143"/>
      <c r="B120" s="52" t="s">
        <v>159</v>
      </c>
      <c r="C120" s="81" t="s">
        <v>254</v>
      </c>
      <c r="D120" s="277" t="s">
        <v>10</v>
      </c>
      <c r="E120" s="51">
        <v>475</v>
      </c>
      <c r="F120" s="205" t="s">
        <v>238</v>
      </c>
      <c r="G120" s="155"/>
      <c r="H120" s="230" t="s">
        <v>238</v>
      </c>
      <c r="I120" s="155"/>
      <c r="J120" s="221" t="s">
        <v>238</v>
      </c>
      <c r="K120" s="230" t="s">
        <v>238</v>
      </c>
      <c r="L120" s="230" t="s">
        <v>238</v>
      </c>
      <c r="M120" s="144"/>
      <c r="N120" s="210" t="s">
        <v>238</v>
      </c>
      <c r="O120" s="210" t="s">
        <v>238</v>
      </c>
      <c r="P120" s="211" t="s">
        <v>238</v>
      </c>
    </row>
    <row r="121" spans="1:17" ht="19.5" customHeight="1">
      <c r="A121" s="143"/>
      <c r="B121" s="53" t="s">
        <v>160</v>
      </c>
      <c r="C121" s="55" t="s">
        <v>153</v>
      </c>
      <c r="D121" s="40" t="s">
        <v>10</v>
      </c>
      <c r="E121" s="50">
        <v>480</v>
      </c>
      <c r="F121" s="228" t="s">
        <v>238</v>
      </c>
      <c r="G121" s="154"/>
      <c r="H121" s="230" t="s">
        <v>238</v>
      </c>
      <c r="I121" s="154"/>
      <c r="J121" s="221" t="s">
        <v>238</v>
      </c>
      <c r="K121" s="230" t="s">
        <v>238</v>
      </c>
      <c r="L121" s="230" t="s">
        <v>238</v>
      </c>
      <c r="M121" s="144"/>
      <c r="N121" s="210" t="s">
        <v>238</v>
      </c>
      <c r="O121" s="210" t="s">
        <v>238</v>
      </c>
      <c r="P121" s="211" t="s">
        <v>238</v>
      </c>
    </row>
    <row r="122" spans="1:17" ht="44.25" customHeight="1">
      <c r="A122" s="143"/>
      <c r="B122" s="52" t="s">
        <v>161</v>
      </c>
      <c r="C122" s="588" t="s">
        <v>151</v>
      </c>
      <c r="D122" s="40" t="s">
        <v>10</v>
      </c>
      <c r="E122" s="51">
        <v>485</v>
      </c>
      <c r="F122" s="228" t="s">
        <v>238</v>
      </c>
      <c r="G122" s="154"/>
      <c r="H122" s="230" t="s">
        <v>238</v>
      </c>
      <c r="I122" s="154"/>
      <c r="J122" s="221" t="s">
        <v>238</v>
      </c>
      <c r="K122" s="230" t="s">
        <v>238</v>
      </c>
      <c r="L122" s="230" t="s">
        <v>238</v>
      </c>
      <c r="M122" s="144"/>
      <c r="N122" s="210" t="s">
        <v>238</v>
      </c>
      <c r="O122" s="210" t="s">
        <v>238</v>
      </c>
      <c r="P122" s="211" t="s">
        <v>238</v>
      </c>
    </row>
    <row r="123" spans="1:17" ht="45.75" customHeight="1">
      <c r="A123" s="143"/>
      <c r="B123" s="53" t="s">
        <v>162</v>
      </c>
      <c r="C123" s="588" t="s">
        <v>152</v>
      </c>
      <c r="D123" s="40" t="s">
        <v>10</v>
      </c>
      <c r="E123" s="50">
        <v>490</v>
      </c>
      <c r="F123" s="236" t="s">
        <v>238</v>
      </c>
      <c r="G123" s="264"/>
      <c r="H123" s="230" t="s">
        <v>238</v>
      </c>
      <c r="I123" s="264"/>
      <c r="J123" s="221" t="s">
        <v>238</v>
      </c>
      <c r="K123" s="230" t="s">
        <v>238</v>
      </c>
      <c r="L123" s="230" t="s">
        <v>238</v>
      </c>
      <c r="M123" s="144"/>
      <c r="N123" s="210" t="s">
        <v>238</v>
      </c>
      <c r="O123" s="210" t="s">
        <v>238</v>
      </c>
      <c r="P123" s="211" t="s">
        <v>238</v>
      </c>
    </row>
    <row r="124" spans="1:17" ht="24" customHeight="1">
      <c r="A124" s="143"/>
      <c r="B124" s="52" t="s">
        <v>462</v>
      </c>
      <c r="C124" s="588" t="s">
        <v>154</v>
      </c>
      <c r="D124" s="42" t="s">
        <v>10</v>
      </c>
      <c r="E124" s="51">
        <v>495</v>
      </c>
      <c r="F124" s="228" t="s">
        <v>238</v>
      </c>
      <c r="G124" s="154"/>
      <c r="H124" s="230" t="s">
        <v>238</v>
      </c>
      <c r="I124" s="154"/>
      <c r="J124" s="221" t="s">
        <v>238</v>
      </c>
      <c r="K124" s="231" t="s">
        <v>238</v>
      </c>
      <c r="L124" s="228" t="s">
        <v>238</v>
      </c>
      <c r="M124" s="144"/>
      <c r="N124" s="210" t="s">
        <v>238</v>
      </c>
      <c r="O124" s="210" t="s">
        <v>238</v>
      </c>
      <c r="P124" s="211" t="s">
        <v>238</v>
      </c>
    </row>
    <row r="125" spans="1:17" ht="22.5" customHeight="1" thickBot="1">
      <c r="A125" s="143"/>
      <c r="B125" s="177" t="s">
        <v>568</v>
      </c>
      <c r="C125" s="589" t="s">
        <v>155</v>
      </c>
      <c r="D125" s="41" t="s">
        <v>10</v>
      </c>
      <c r="E125" s="604">
        <v>500</v>
      </c>
      <c r="F125" s="232" t="s">
        <v>238</v>
      </c>
      <c r="G125" s="232" t="s">
        <v>238</v>
      </c>
      <c r="H125" s="232" t="s">
        <v>238</v>
      </c>
      <c r="I125" s="232" t="s">
        <v>238</v>
      </c>
      <c r="J125" s="229" t="s">
        <v>238</v>
      </c>
      <c r="K125" s="232" t="s">
        <v>238</v>
      </c>
      <c r="L125" s="232" t="s">
        <v>238</v>
      </c>
      <c r="M125" s="265"/>
      <c r="N125" s="213" t="s">
        <v>238</v>
      </c>
      <c r="O125" s="213" t="s">
        <v>238</v>
      </c>
      <c r="P125" s="214" t="s">
        <v>238</v>
      </c>
    </row>
    <row r="126" spans="1:17" ht="10.5" customHeight="1">
      <c r="A126" s="9"/>
      <c r="B126" s="590"/>
      <c r="C126" s="81"/>
      <c r="D126" s="22"/>
      <c r="E126" s="605"/>
      <c r="F126" s="109"/>
      <c r="G126" s="90"/>
      <c r="H126" s="110"/>
      <c r="I126" s="90"/>
      <c r="J126" s="90"/>
      <c r="K126" s="91"/>
      <c r="L126" s="92"/>
      <c r="M126" s="92"/>
      <c r="N126" s="9"/>
      <c r="O126" s="9"/>
      <c r="P126" s="9"/>
    </row>
    <row r="127" spans="1:17" ht="20.25" customHeight="1">
      <c r="C127" s="591"/>
      <c r="D127" s="28"/>
      <c r="E127" s="606"/>
      <c r="F127" s="2"/>
      <c r="G127" s="446"/>
      <c r="H127" s="446"/>
      <c r="I127" s="446"/>
      <c r="J127" s="446"/>
      <c r="K127" s="446"/>
      <c r="L127" s="15"/>
      <c r="M127" s="26"/>
    </row>
    <row r="128" spans="1:17" ht="23.25" customHeight="1">
      <c r="B128" s="592"/>
      <c r="C128" s="593" t="s">
        <v>589</v>
      </c>
      <c r="D128"/>
      <c r="E128" s="607"/>
      <c r="F128" s="342"/>
      <c r="G128" s="342"/>
      <c r="H128" s="342"/>
      <c r="I128" s="342"/>
      <c r="J128" s="342"/>
      <c r="K128" s="342"/>
      <c r="L128" s="342"/>
      <c r="M128" s="342"/>
      <c r="N128" s="437"/>
      <c r="O128" s="437"/>
      <c r="P128" s="17"/>
      <c r="Q128" s="14"/>
    </row>
    <row r="129" spans="2:17" ht="23.25" customHeight="1">
      <c r="B129" s="594"/>
      <c r="C129" s="593"/>
      <c r="D129"/>
      <c r="E129" s="607"/>
      <c r="F129" s="342"/>
      <c r="G129" s="342"/>
      <c r="H129" s="342"/>
      <c r="I129" s="342"/>
      <c r="J129" s="342"/>
      <c r="K129" s="342"/>
      <c r="L129" s="342"/>
      <c r="M129" s="343"/>
      <c r="N129" s="433" t="s">
        <v>79</v>
      </c>
      <c r="O129" s="433"/>
      <c r="P129" s="17"/>
      <c r="Q129" s="27"/>
    </row>
    <row r="130" spans="2:17" ht="23.25" customHeight="1">
      <c r="C130" s="593" t="s">
        <v>511</v>
      </c>
      <c r="D130"/>
      <c r="E130" s="607"/>
      <c r="F130" s="342"/>
      <c r="G130" s="342"/>
      <c r="H130" s="342"/>
      <c r="I130" s="342"/>
      <c r="J130" s="342"/>
      <c r="K130" s="342"/>
      <c r="L130" s="342"/>
      <c r="M130" s="342"/>
      <c r="N130" s="437"/>
      <c r="O130" s="437"/>
    </row>
    <row r="131" spans="2:17" ht="23.25" customHeight="1">
      <c r="C131" s="593"/>
      <c r="D131" s="342"/>
      <c r="E131" s="607"/>
      <c r="F131" s="342"/>
      <c r="G131" s="342"/>
      <c r="H131" s="342"/>
      <c r="I131" s="342"/>
      <c r="J131" s="342"/>
      <c r="K131" s="342"/>
      <c r="L131" s="342"/>
      <c r="M131" s="343"/>
      <c r="N131" s="433" t="s">
        <v>79</v>
      </c>
      <c r="O131" s="433"/>
    </row>
    <row r="132" spans="2:17" ht="23.25" customHeight="1">
      <c r="C132" s="595"/>
      <c r="D132" s="344"/>
      <c r="E132" s="595"/>
      <c r="F132" s="344"/>
      <c r="G132" s="344"/>
      <c r="H132" s="344"/>
      <c r="I132" s="344"/>
      <c r="J132" s="344"/>
      <c r="K132" s="344"/>
      <c r="L132" s="344"/>
      <c r="M132" s="344"/>
      <c r="N132" s="437"/>
      <c r="O132" s="437"/>
    </row>
    <row r="133" spans="2:17" ht="23.25" customHeight="1">
      <c r="C133" s="595"/>
      <c r="D133" s="344"/>
      <c r="E133" s="595"/>
      <c r="F133" s="344"/>
      <c r="G133" s="344"/>
      <c r="H133" s="344"/>
      <c r="I133" s="344"/>
      <c r="J133" s="344"/>
      <c r="K133" s="344"/>
      <c r="L133" s="344"/>
      <c r="M133" s="344"/>
      <c r="N133" s="433" t="s">
        <v>579</v>
      </c>
      <c r="O133" s="433"/>
    </row>
    <row r="134" spans="2:17" ht="23.25" customHeight="1">
      <c r="C134" s="596"/>
      <c r="D134" s="344"/>
      <c r="E134" s="595"/>
      <c r="F134" s="344"/>
      <c r="G134" s="342"/>
      <c r="H134" s="342"/>
      <c r="I134" s="342"/>
      <c r="J134" s="342"/>
      <c r="K134" s="342"/>
      <c r="L134" s="344"/>
      <c r="M134" s="344"/>
      <c r="N134" s="437"/>
      <c r="O134" s="437"/>
    </row>
    <row r="135" spans="2:17" ht="23.25" customHeight="1">
      <c r="C135" s="596"/>
      <c r="D135" s="344"/>
      <c r="E135" s="595"/>
      <c r="F135" s="344"/>
      <c r="G135" s="344"/>
      <c r="H135" s="344"/>
      <c r="I135" s="344"/>
      <c r="J135" s="344"/>
      <c r="K135" s="344"/>
      <c r="L135" s="344"/>
      <c r="M135" s="344"/>
      <c r="N135" s="433" t="s">
        <v>580</v>
      </c>
      <c r="O135" s="433"/>
    </row>
    <row r="136" spans="2:17" ht="27" customHeight="1"/>
    <row r="137" spans="2:17" ht="17.25" customHeight="1"/>
    <row r="138" spans="2:17" ht="21.75" customHeight="1"/>
    <row r="139" spans="2:17" ht="20.25" customHeight="1"/>
    <row r="140" spans="2:17" ht="18.75" customHeight="1"/>
    <row r="141" spans="2:17" ht="18.75" customHeight="1"/>
    <row r="142" spans="2:17" ht="20.25" customHeight="1"/>
    <row r="143" spans="2:17" ht="18" customHeight="1"/>
    <row r="144" spans="2:17" ht="24.75" customHeight="1"/>
    <row r="145" ht="22.5" customHeight="1"/>
    <row r="146" ht="18.75" customHeight="1"/>
    <row r="147" ht="20.25" customHeight="1"/>
    <row r="148" ht="18" customHeight="1"/>
    <row r="149" ht="18" customHeight="1"/>
    <row r="150" ht="31.5" customHeight="1"/>
    <row r="151" ht="30.75" customHeight="1"/>
    <row r="152" ht="29.25" customHeight="1"/>
    <row r="153" ht="27.75" customHeight="1"/>
    <row r="154" ht="28.5" customHeight="1"/>
    <row r="155" ht="27.75" customHeight="1"/>
    <row r="156" ht="21" customHeight="1"/>
    <row r="157" ht="30" customHeight="1"/>
    <row r="158" ht="19.5" customHeight="1"/>
    <row r="159" ht="21" customHeight="1"/>
    <row r="160" ht="18.75" customHeight="1"/>
    <row r="161" ht="18" customHeight="1"/>
    <row r="162" ht="19.5" customHeight="1"/>
    <row r="163" ht="18.75" customHeight="1"/>
    <row r="164" ht="19.5" customHeight="1"/>
    <row r="165" ht="20.25" customHeight="1"/>
    <row r="166" ht="18.75" customHeight="1"/>
    <row r="167" ht="21" customHeight="1"/>
    <row r="168" ht="19.5" customHeight="1"/>
    <row r="169" ht="18.75" customHeight="1"/>
    <row r="170" ht="19.5" customHeight="1"/>
    <row r="171" ht="30.75" customHeight="1"/>
    <row r="172" ht="30.75" customHeight="1"/>
    <row r="173" ht="30" customHeight="1"/>
    <row r="174" ht="28.5" customHeight="1"/>
    <row r="175" ht="21.75" customHeight="1"/>
    <row r="176" ht="30.75" customHeight="1"/>
    <row r="177" spans="14:14" ht="30" customHeight="1">
      <c r="N177" s="56"/>
    </row>
    <row r="178" spans="14:14" ht="23.25" customHeight="1"/>
    <row r="179" spans="14:14" ht="21.75" customHeight="1"/>
    <row r="180" spans="14:14" ht="20.25" customHeight="1"/>
    <row r="181" spans="14:14" ht="20.25" customHeight="1"/>
    <row r="182" spans="14:14" ht="19.5" customHeight="1"/>
    <row r="183" spans="14:14" ht="32.25" customHeight="1"/>
    <row r="184" spans="14:14" ht="28.5" customHeight="1"/>
    <row r="185" spans="14:14" ht="36" customHeight="1"/>
    <row r="186" spans="14:14" ht="35.25" customHeight="1"/>
    <row r="187" spans="14:14" ht="23.25" customHeight="1"/>
    <row r="188" spans="14:14" ht="34.5" customHeight="1"/>
    <row r="189" spans="14:14" ht="35.25" customHeight="1"/>
    <row r="190" spans="14:14" ht="20.25" customHeight="1"/>
    <row r="191" spans="14:14" ht="21.75" customHeight="1"/>
    <row r="192" spans="14:14" ht="12.75" customHeight="1"/>
    <row r="193" ht="19.5" customHeight="1"/>
    <row r="194" ht="17.25" customHeight="1"/>
    <row r="195" ht="21.75" customHeight="1"/>
    <row r="196" ht="18.75" customHeight="1"/>
    <row r="197" ht="22.5" customHeight="1"/>
    <row r="198" ht="20.25" customHeight="1"/>
    <row r="199" ht="18.75" customHeight="1"/>
    <row r="200" ht="16.5" customHeight="1"/>
    <row r="205" ht="31.5" customHeight="1"/>
    <row r="207" ht="20.25" customHeight="1"/>
    <row r="208" ht="18.75" customHeight="1"/>
    <row r="209" ht="27" customHeight="1"/>
    <row r="210" ht="18" customHeight="1"/>
    <row r="211" ht="36.75" customHeight="1"/>
    <row r="212" ht="20.25" customHeight="1"/>
    <row r="213" ht="36" customHeight="1"/>
    <row r="216" ht="23.25" customHeight="1"/>
    <row r="218" ht="20.25" customHeight="1"/>
    <row r="219" ht="48.75" customHeight="1"/>
    <row r="220" ht="20.25" customHeight="1"/>
    <row r="221" ht="22.5" customHeight="1"/>
    <row r="222" ht="20.25" customHeight="1"/>
    <row r="226" ht="45.75" customHeight="1"/>
    <row r="228" ht="20.25" customHeight="1"/>
    <row r="229" ht="25.5" customHeight="1"/>
    <row r="233" ht="29.25" customHeight="1"/>
    <row r="236" ht="21" customHeight="1"/>
    <row r="237" ht="23.25" customHeight="1"/>
    <row r="239" ht="24.75" customHeight="1"/>
    <row r="241" spans="1:14" ht="24" customHeight="1"/>
    <row r="246" spans="1:14" ht="31.5" customHeight="1"/>
    <row r="247" spans="1:14" ht="24.75" customHeight="1">
      <c r="A247" s="7"/>
    </row>
    <row r="248" spans="1:14">
      <c r="A248" s="10"/>
    </row>
    <row r="250" spans="1:14">
      <c r="N250" s="7"/>
    </row>
    <row r="251" spans="1:14" s="7" customFormat="1" ht="13.5" customHeight="1">
      <c r="A251" s="1"/>
      <c r="B251" s="559"/>
      <c r="C251" s="243"/>
      <c r="D251" s="1"/>
      <c r="E251" s="597"/>
      <c r="F251" s="1"/>
      <c r="G251" s="1"/>
      <c r="H251" s="1"/>
      <c r="I251" s="1"/>
      <c r="J251" s="1"/>
      <c r="K251" s="1"/>
      <c r="L251" s="1"/>
      <c r="M251" s="1"/>
      <c r="N251" s="10"/>
    </row>
    <row r="252" spans="1:14" s="10" customFormat="1" ht="42" customHeight="1">
      <c r="A252" s="1"/>
      <c r="B252" s="559"/>
      <c r="C252" s="243"/>
      <c r="D252" s="1"/>
      <c r="E252" s="597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60.75" customHeight="1"/>
    <row r="255" spans="1:14" ht="41.25" customHeight="1"/>
    <row r="257" ht="40.5" customHeight="1"/>
    <row r="260" ht="21" customHeight="1"/>
    <row r="264" ht="39.75" customHeight="1"/>
    <row r="266" ht="60.75" customHeight="1"/>
    <row r="267" ht="37.5" customHeight="1"/>
    <row r="269" ht="38.25" customHeight="1"/>
    <row r="270" ht="21.75" customHeight="1"/>
    <row r="271" ht="22.5" customHeight="1"/>
    <row r="273" spans="1:14" ht="22.5" customHeight="1">
      <c r="A273" s="11"/>
    </row>
    <row r="274" spans="1:14" ht="21.75" customHeight="1">
      <c r="A274" s="12"/>
    </row>
    <row r="275" spans="1:14" ht="41.25" customHeight="1"/>
    <row r="276" spans="1:14" ht="11.25" customHeight="1">
      <c r="A276" s="9"/>
      <c r="N276" s="11"/>
    </row>
    <row r="277" spans="1:14" s="11" customFormat="1" ht="20.25">
      <c r="A277" s="9"/>
      <c r="B277" s="559"/>
      <c r="C277" s="243"/>
      <c r="D277" s="1"/>
      <c r="E277" s="597"/>
      <c r="F277" s="1"/>
      <c r="G277" s="1"/>
      <c r="H277" s="1"/>
      <c r="I277" s="1"/>
      <c r="J277" s="1"/>
      <c r="K277" s="1"/>
      <c r="L277" s="1"/>
      <c r="M277" s="1"/>
      <c r="N277" s="12"/>
    </row>
    <row r="278" spans="1:14" s="12" customFormat="1" ht="20.25">
      <c r="A278" s="8"/>
      <c r="B278" s="559"/>
      <c r="C278" s="243"/>
      <c r="D278" s="1"/>
      <c r="E278" s="597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20.25">
      <c r="A279" s="8"/>
    </row>
    <row r="280" spans="1:14">
      <c r="A280" s="9"/>
    </row>
    <row r="284" spans="1:14">
      <c r="A284" s="13"/>
    </row>
    <row r="285" spans="1:14" ht="10.5" customHeight="1"/>
    <row r="286" spans="1:14" ht="21" customHeight="1">
      <c r="A286" s="16"/>
    </row>
    <row r="287" spans="1:14">
      <c r="N287" s="13"/>
    </row>
    <row r="288" spans="1:14" s="13" customFormat="1">
      <c r="A288" s="12"/>
      <c r="B288" s="559"/>
      <c r="C288" s="243"/>
      <c r="D288" s="1"/>
      <c r="E288" s="597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26.25" customHeight="1">
      <c r="N289" s="16"/>
    </row>
    <row r="290" spans="1:14" s="16" customFormat="1">
      <c r="A290" s="1"/>
      <c r="B290" s="559"/>
      <c r="C290" s="243"/>
      <c r="D290" s="1"/>
      <c r="E290" s="597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26.25" customHeight="1">
      <c r="N291" s="12"/>
    </row>
    <row r="292" spans="1:14" s="12" customFormat="1" ht="20.25" customHeight="1">
      <c r="A292" s="1"/>
      <c r="B292" s="559"/>
      <c r="C292" s="243"/>
      <c r="D292" s="1"/>
      <c r="E292" s="597"/>
      <c r="F292" s="1"/>
      <c r="G292" s="1"/>
      <c r="H292" s="1"/>
      <c r="I292" s="1"/>
      <c r="J292" s="1"/>
      <c r="K292" s="1"/>
      <c r="L292" s="1"/>
      <c r="M292" s="1"/>
      <c r="N292" s="1"/>
    </row>
    <row r="294" spans="1:14" ht="10.5" customHeight="1"/>
  </sheetData>
  <sheetProtection selectLockedCells="1"/>
  <mergeCells count="45">
    <mergeCell ref="E16:P16"/>
    <mergeCell ref="B6:F6"/>
    <mergeCell ref="E14:P14"/>
    <mergeCell ref="E15:P15"/>
    <mergeCell ref="N134:O134"/>
    <mergeCell ref="C19:C21"/>
    <mergeCell ref="J19:J21"/>
    <mergeCell ref="E19:E21"/>
    <mergeCell ref="B97:M97"/>
    <mergeCell ref="B19:B21"/>
    <mergeCell ref="B72:M72"/>
    <mergeCell ref="F19:G20"/>
    <mergeCell ref="M19:M21"/>
    <mergeCell ref="N135:O135"/>
    <mergeCell ref="M6:P6"/>
    <mergeCell ref="M8:P8"/>
    <mergeCell ref="M9:P9"/>
    <mergeCell ref="N128:O128"/>
    <mergeCell ref="N129:O129"/>
    <mergeCell ref="N130:O130"/>
    <mergeCell ref="N131:O131"/>
    <mergeCell ref="N132:O132"/>
    <mergeCell ref="N133:O133"/>
    <mergeCell ref="E12:P12"/>
    <mergeCell ref="E17:P17"/>
    <mergeCell ref="N19:P20"/>
    <mergeCell ref="G127:K127"/>
    <mergeCell ref="K19:K21"/>
    <mergeCell ref="B23:P23"/>
    <mergeCell ref="B2:P2"/>
    <mergeCell ref="B3:P3"/>
    <mergeCell ref="B5:P5"/>
    <mergeCell ref="G6:H6"/>
    <mergeCell ref="D19:D21"/>
    <mergeCell ref="B12:C12"/>
    <mergeCell ref="B11:C11"/>
    <mergeCell ref="G7:H9"/>
    <mergeCell ref="B7:F9"/>
    <mergeCell ref="L19:L21"/>
    <mergeCell ref="H19:I20"/>
    <mergeCell ref="B13:C13"/>
    <mergeCell ref="B16:C16"/>
    <mergeCell ref="B14:C14"/>
    <mergeCell ref="B15:C15"/>
    <mergeCell ref="E13:P13"/>
  </mergeCells>
  <phoneticPr fontId="0" type="noConversion"/>
  <conditionalFormatting sqref="F81:G81">
    <cfRule type="containsText" dxfId="33" priority="5" stopIfTrue="1" operator="containsText" text="ПОМИЛКА">
      <formula>NOT(ISERROR(SEARCH("ПОМИЛКА",F81)))</formula>
    </cfRule>
    <cfRule type="cellIs" dxfId="32" priority="6" operator="equal">
      <formula>0</formula>
    </cfRule>
  </conditionalFormatting>
  <conditionalFormatting sqref="F65:J65 I65:I71 G66:G71">
    <cfRule type="containsText" dxfId="31" priority="44" stopIfTrue="1" operator="containsText" text="ПОМИЛКА">
      <formula>NOT(ISERROR(SEARCH("ПОМИЛКА",F65)))</formula>
    </cfRule>
  </conditionalFormatting>
  <conditionalFormatting sqref="F24:M71 F98:M110 F111:P114 F115:M115 F116:P118 F119:M126">
    <cfRule type="cellIs" dxfId="30" priority="47" operator="equal">
      <formula>0</formula>
    </cfRule>
  </conditionalFormatting>
  <conditionalFormatting sqref="F121:M124">
    <cfRule type="containsErrors" dxfId="29" priority="45">
      <formula>ISERROR(F121)</formula>
    </cfRule>
  </conditionalFormatting>
  <conditionalFormatting sqref="G56">
    <cfRule type="containsErrors" dxfId="28" priority="17">
      <formula>ISERROR(G56)</formula>
    </cfRule>
  </conditionalFormatting>
  <conditionalFormatting sqref="G58">
    <cfRule type="containsErrors" dxfId="27" priority="16">
      <formula>ISERROR(G58)</formula>
    </cfRule>
  </conditionalFormatting>
  <conditionalFormatting sqref="H4">
    <cfRule type="cellIs" dxfId="26" priority="1" operator="equal">
      <formula>0</formula>
    </cfRule>
  </conditionalFormatting>
  <conditionalFormatting sqref="H73:J96">
    <cfRule type="cellIs" dxfId="25" priority="38" operator="equal">
      <formula>0</formula>
    </cfRule>
  </conditionalFormatting>
  <conditionalFormatting sqref="H76:J76">
    <cfRule type="containsText" dxfId="24" priority="37" stopIfTrue="1" operator="containsText" text="ПОМИЛКА">
      <formula>NOT(ISERROR(SEARCH("ПОМИЛКА",H76)))</formula>
    </cfRule>
  </conditionalFormatting>
  <conditionalFormatting sqref="I56">
    <cfRule type="containsErrors" dxfId="23" priority="15">
      <formula>ISERROR(I56)</formula>
    </cfRule>
  </conditionalFormatting>
  <conditionalFormatting sqref="I58">
    <cfRule type="containsErrors" dxfId="22" priority="14">
      <formula>ISERROR(I58)</formula>
    </cfRule>
  </conditionalFormatting>
  <conditionalFormatting sqref="J100">
    <cfRule type="containsErrors" dxfId="21" priority="18">
      <formula>ISERROR(J100)</formula>
    </cfRule>
  </conditionalFormatting>
  <conditionalFormatting sqref="J71:P71">
    <cfRule type="containsText" dxfId="20" priority="21" stopIfTrue="1" operator="containsText" text="ПОМИЛКА">
      <formula>NOT(ISERROR(SEARCH("ПОМИЛКА",J71)))</formula>
    </cfRule>
  </conditionalFormatting>
  <conditionalFormatting sqref="K73:M96">
    <cfRule type="cellIs" dxfId="19" priority="42" operator="equal">
      <formula>0</formula>
    </cfRule>
  </conditionalFormatting>
  <conditionalFormatting sqref="L100:L101">
    <cfRule type="containsErrors" dxfId="18" priority="19">
      <formula>ISERROR(L100)</formula>
    </cfRule>
  </conditionalFormatting>
  <conditionalFormatting sqref="L47:M71 L24:M45 F98:M99">
    <cfRule type="containsErrors" dxfId="17" priority="46">
      <formula>ISERROR(F24)</formula>
    </cfRule>
  </conditionalFormatting>
  <conditionalFormatting sqref="L73:M96">
    <cfRule type="containsErrors" dxfId="16" priority="41">
      <formula>ISERROR(L73)</formula>
    </cfRule>
  </conditionalFormatting>
  <conditionalFormatting sqref="M46">
    <cfRule type="containsErrors" dxfId="15" priority="2">
      <formula>ISERROR(M46)</formula>
    </cfRule>
  </conditionalFormatting>
  <conditionalFormatting sqref="N24:P25">
    <cfRule type="containsErrors" dxfId="14" priority="3">
      <formula>ISERROR(N24)</formula>
    </cfRule>
    <cfRule type="cellIs" dxfId="13" priority="4" operator="equal">
      <formula>0</formula>
    </cfRule>
  </conditionalFormatting>
  <conditionalFormatting sqref="N38:P42">
    <cfRule type="cellIs" dxfId="12" priority="32" operator="equal">
      <formula>0</formula>
    </cfRule>
  </conditionalFormatting>
  <conditionalFormatting sqref="N71:P71">
    <cfRule type="cellIs" dxfId="11" priority="23" operator="equal">
      <formula>0</formula>
    </cfRule>
  </conditionalFormatting>
  <conditionalFormatting sqref="P38:P42">
    <cfRule type="containsErrors" dxfId="10" priority="31">
      <formula>ISERROR(P38)</formula>
    </cfRule>
  </conditionalFormatting>
  <dataValidations count="2">
    <dataValidation type="list" allowBlank="1" showInputMessage="1" showErrorMessage="1" sqref="H4" xr:uid="{ADF5C9A5-4B14-4719-9A4B-B92DAA671363}">
      <formula1>"оберіть період, березень, червень, вересень, грудень"</formula1>
    </dataValidation>
    <dataValidation type="list" allowBlank="1" showInputMessage="1" showErrorMessage="1" sqref="I4" xr:uid="{C3C5A629-3BB0-44D5-B7D3-BA4DCBA280F3}">
      <formula1>"оберіть рік, 2025, 2026, 2027, 2028, 2029, 2030, 2031, 2032, 2033, 2034, 2035"</formula1>
    </dataValidation>
  </dataValidations>
  <printOptions horizontalCentered="1"/>
  <pageMargins left="0" right="0" top="0" bottom="0" header="0" footer="0"/>
  <pageSetup paperSize="9" scale="34" fitToHeight="3" orientation="landscape" r:id="rId1"/>
  <headerFooter alignWithMargins="0"/>
  <rowBreaks count="1" manualBreakCount="1">
    <brk id="71" max="15" man="1"/>
  </rowBreaks>
  <ignoredErrors>
    <ignoredError sqref="B24 B98:B110 E24:E45" numberStoredAsText="1"/>
    <ignoredError sqref="B26:B33 B44" twoDigitTextYear="1"/>
    <ignoredError sqref="B45" twoDigitTextYear="1" numberStoredAsText="1"/>
    <ignoredError sqref="M34" 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1E645-CB89-4A40-8685-29BACB609DAC}">
  <dimension ref="B2:J90"/>
  <sheetViews>
    <sheetView showGridLines="0" zoomScale="70" zoomScaleNormal="70" workbookViewId="0">
      <selection activeCell="P38" sqref="P38"/>
    </sheetView>
  </sheetViews>
  <sheetFormatPr defaultRowHeight="12.75"/>
  <cols>
    <col min="1" max="1" width="7" style="292" customWidth="1"/>
    <col min="2" max="2" width="11.5" style="292" customWidth="1"/>
    <col min="3" max="3" width="59.6640625" style="292" customWidth="1"/>
    <col min="4" max="5" width="21.6640625" style="292" customWidth="1"/>
    <col min="6" max="6" width="26.33203125" style="292" customWidth="1"/>
    <col min="7" max="7" width="23.33203125" style="292" customWidth="1"/>
    <col min="8" max="8" width="6.1640625" style="292" customWidth="1"/>
    <col min="9" max="9" width="28.1640625" style="292" customWidth="1"/>
    <col min="10" max="10" width="9" style="292" customWidth="1"/>
    <col min="11" max="16384" width="9.33203125" style="292"/>
  </cols>
  <sheetData>
    <row r="2" spans="2:10" ht="14.25" customHeight="1">
      <c r="D2" s="293"/>
      <c r="F2" s="556" t="s">
        <v>611</v>
      </c>
      <c r="G2" s="556"/>
      <c r="H2" s="545"/>
      <c r="I2" s="546"/>
      <c r="J2" s="293"/>
    </row>
    <row r="3" spans="2:10" ht="49.5" customHeight="1">
      <c r="D3" s="293"/>
      <c r="F3" s="555" t="s">
        <v>311</v>
      </c>
      <c r="G3" s="555"/>
      <c r="H3" s="293"/>
      <c r="I3" s="294"/>
      <c r="J3" s="293"/>
    </row>
    <row r="4" spans="2:10" ht="13.5" customHeight="1">
      <c r="D4" s="295"/>
      <c r="E4" s="294"/>
      <c r="F4" s="294"/>
      <c r="G4" s="294"/>
      <c r="H4" s="295"/>
      <c r="I4" s="295"/>
      <c r="J4" s="295"/>
    </row>
    <row r="5" spans="2:10" ht="54" customHeight="1">
      <c r="B5" s="547" t="s">
        <v>600</v>
      </c>
      <c r="C5" s="548"/>
      <c r="D5" s="548"/>
      <c r="E5" s="548"/>
      <c r="F5" s="548"/>
      <c r="G5" s="548"/>
      <c r="H5" s="296"/>
      <c r="I5" s="296"/>
      <c r="J5" s="295"/>
    </row>
    <row r="6" spans="2:10" ht="21.75" customHeight="1">
      <c r="B6" s="355"/>
      <c r="C6" s="365" t="s">
        <v>581</v>
      </c>
      <c r="D6" s="336" t="s">
        <v>582</v>
      </c>
      <c r="E6" s="337" t="s">
        <v>584</v>
      </c>
      <c r="F6" s="5" t="s">
        <v>583</v>
      </c>
      <c r="G6" s="366"/>
      <c r="H6" s="297"/>
      <c r="I6" s="297"/>
      <c r="J6" s="295"/>
    </row>
    <row r="7" spans="2:10" ht="19.5" customHeight="1">
      <c r="B7" s="553" t="s">
        <v>171</v>
      </c>
      <c r="C7" s="554"/>
      <c r="D7" s="554"/>
      <c r="E7" s="554"/>
      <c r="F7" s="554"/>
      <c r="G7" s="554"/>
      <c r="H7" s="298"/>
      <c r="I7" s="298"/>
      <c r="J7" s="295"/>
    </row>
    <row r="8" spans="2:10" ht="16.5" customHeight="1"/>
    <row r="9" spans="2:10" ht="19.5" customHeight="1">
      <c r="G9" s="114"/>
      <c r="I9" s="115"/>
    </row>
    <row r="10" spans="2:10" ht="57" customHeight="1">
      <c r="B10" s="551" t="s">
        <v>2</v>
      </c>
      <c r="C10" s="551" t="s">
        <v>59</v>
      </c>
      <c r="D10" s="549" t="s">
        <v>3</v>
      </c>
      <c r="E10" s="549" t="s">
        <v>98</v>
      </c>
      <c r="F10" s="557" t="s">
        <v>250</v>
      </c>
      <c r="G10" s="558"/>
      <c r="H10" s="118"/>
      <c r="I10" s="118"/>
      <c r="J10" s="295"/>
    </row>
    <row r="11" spans="2:10" ht="18.75" customHeight="1">
      <c r="B11" s="552"/>
      <c r="C11" s="552"/>
      <c r="D11" s="550"/>
      <c r="E11" s="550"/>
      <c r="F11" s="299" t="s">
        <v>319</v>
      </c>
      <c r="G11" s="299" t="s">
        <v>77</v>
      </c>
      <c r="H11" s="118"/>
      <c r="I11" s="118"/>
      <c r="J11" s="295"/>
    </row>
    <row r="12" spans="2:10" ht="18" customHeight="1">
      <c r="B12" s="300" t="s">
        <v>6</v>
      </c>
      <c r="C12" s="300" t="s">
        <v>7</v>
      </c>
      <c r="D12" s="300" t="s">
        <v>8</v>
      </c>
      <c r="E12" s="300" t="s">
        <v>9</v>
      </c>
      <c r="F12" s="300">
        <v>1</v>
      </c>
      <c r="G12" s="300">
        <v>2</v>
      </c>
      <c r="H12" s="301"/>
      <c r="I12" s="301"/>
      <c r="J12" s="295"/>
    </row>
    <row r="13" spans="2:10" ht="33" customHeight="1">
      <c r="B13" s="289" t="s">
        <v>186</v>
      </c>
      <c r="C13" s="290" t="s">
        <v>292</v>
      </c>
      <c r="D13" s="291" t="s">
        <v>527</v>
      </c>
      <c r="E13" s="291" t="s">
        <v>24</v>
      </c>
      <c r="F13" s="302"/>
      <c r="G13" s="302"/>
      <c r="H13" s="120"/>
      <c r="I13" s="120"/>
      <c r="J13" s="121"/>
    </row>
    <row r="14" spans="2:10" ht="27.75" customHeight="1">
      <c r="B14" s="286" t="s">
        <v>546</v>
      </c>
      <c r="C14" s="122" t="s">
        <v>529</v>
      </c>
      <c r="D14" s="274" t="s">
        <v>10</v>
      </c>
      <c r="E14" s="288"/>
      <c r="F14" s="274"/>
      <c r="G14" s="274"/>
      <c r="H14" s="120"/>
      <c r="I14" s="120"/>
      <c r="J14" s="121"/>
    </row>
    <row r="15" spans="2:10" ht="24" customHeight="1">
      <c r="B15" s="286" t="s">
        <v>547</v>
      </c>
      <c r="C15" s="123" t="s">
        <v>530</v>
      </c>
      <c r="D15" s="274" t="s">
        <v>189</v>
      </c>
      <c r="E15" s="288"/>
      <c r="F15" s="274"/>
      <c r="G15" s="274"/>
      <c r="H15" s="120"/>
      <c r="I15" s="120"/>
      <c r="J15" s="121"/>
    </row>
    <row r="16" spans="2:10" ht="24" customHeight="1">
      <c r="B16" s="286" t="s">
        <v>548</v>
      </c>
      <c r="C16" s="123" t="s">
        <v>531</v>
      </c>
      <c r="D16" s="274" t="s">
        <v>532</v>
      </c>
      <c r="E16" s="288"/>
      <c r="F16" s="274"/>
      <c r="G16" s="274"/>
      <c r="H16" s="120"/>
      <c r="I16" s="120"/>
      <c r="J16" s="121"/>
    </row>
    <row r="17" spans="2:10" ht="21.75" customHeight="1">
      <c r="B17" s="286" t="s">
        <v>549</v>
      </c>
      <c r="C17" s="122" t="s">
        <v>536</v>
      </c>
      <c r="D17" s="274" t="s">
        <v>10</v>
      </c>
      <c r="E17" s="288"/>
      <c r="F17" s="274"/>
      <c r="G17" s="274"/>
      <c r="H17" s="120"/>
      <c r="I17" s="120"/>
      <c r="J17" s="121"/>
    </row>
    <row r="18" spans="2:10" ht="21.75" customHeight="1">
      <c r="B18" s="286" t="s">
        <v>550</v>
      </c>
      <c r="C18" s="122" t="s">
        <v>83</v>
      </c>
      <c r="D18" s="274" t="s">
        <v>10</v>
      </c>
      <c r="E18" s="288"/>
      <c r="F18" s="274"/>
      <c r="G18" s="274"/>
      <c r="H18" s="120"/>
      <c r="I18" s="120"/>
      <c r="J18" s="121"/>
    </row>
    <row r="19" spans="2:10" ht="21.75" customHeight="1">
      <c r="B19" s="286" t="s">
        <v>551</v>
      </c>
      <c r="C19" s="122" t="s">
        <v>538</v>
      </c>
      <c r="D19" s="274" t="s">
        <v>10</v>
      </c>
      <c r="E19" s="288"/>
      <c r="F19" s="274"/>
      <c r="G19" s="274"/>
      <c r="H19" s="120"/>
      <c r="I19" s="120"/>
      <c r="J19" s="121"/>
    </row>
    <row r="20" spans="2:10" ht="23.25" customHeight="1">
      <c r="B20" s="286" t="s">
        <v>553</v>
      </c>
      <c r="C20" s="122" t="s">
        <v>304</v>
      </c>
      <c r="D20" s="274" t="s">
        <v>10</v>
      </c>
      <c r="E20" s="288"/>
      <c r="F20" s="274"/>
      <c r="G20" s="274"/>
      <c r="H20" s="120"/>
      <c r="I20" s="120"/>
      <c r="J20" s="121"/>
    </row>
    <row r="21" spans="2:10" ht="23.25" customHeight="1">
      <c r="B21" s="286" t="s">
        <v>554</v>
      </c>
      <c r="C21" s="122" t="s">
        <v>552</v>
      </c>
      <c r="D21" s="274" t="s">
        <v>10</v>
      </c>
      <c r="E21" s="288"/>
      <c r="F21" s="274"/>
      <c r="G21" s="274"/>
      <c r="H21" s="120"/>
      <c r="I21" s="120"/>
      <c r="J21" s="121"/>
    </row>
    <row r="22" spans="2:10" ht="23.25" customHeight="1">
      <c r="B22" s="286" t="s">
        <v>555</v>
      </c>
      <c r="C22" s="122" t="s">
        <v>298</v>
      </c>
      <c r="D22" s="274" t="s">
        <v>10</v>
      </c>
      <c r="E22" s="288"/>
      <c r="F22" s="274"/>
      <c r="G22" s="274"/>
      <c r="H22" s="120"/>
      <c r="I22" s="120"/>
      <c r="J22" s="121"/>
    </row>
    <row r="23" spans="2:10" ht="23.25" customHeight="1">
      <c r="B23" s="286" t="s">
        <v>80</v>
      </c>
      <c r="C23" s="122" t="s">
        <v>80</v>
      </c>
      <c r="D23" s="274" t="s">
        <v>10</v>
      </c>
      <c r="E23" s="288"/>
      <c r="F23" s="274"/>
      <c r="G23" s="274"/>
      <c r="H23" s="120"/>
      <c r="I23" s="120"/>
      <c r="J23" s="121"/>
    </row>
    <row r="24" spans="2:10" s="303" customFormat="1" ht="18.75" customHeight="1">
      <c r="B24" s="124"/>
      <c r="C24" s="125"/>
      <c r="D24" s="126"/>
      <c r="E24" s="126"/>
      <c r="F24" s="126"/>
      <c r="G24" s="126"/>
      <c r="H24" s="126"/>
      <c r="I24" s="126"/>
      <c r="J24" s="126"/>
    </row>
    <row r="26" spans="2:10" ht="12" customHeight="1">
      <c r="C26" s="329" t="s">
        <v>578</v>
      </c>
      <c r="F26" s="437"/>
      <c r="G26" s="437"/>
    </row>
    <row r="27" spans="2:10">
      <c r="F27" s="463" t="s">
        <v>79</v>
      </c>
      <c r="G27" s="463"/>
    </row>
    <row r="28" spans="2:10" ht="16.5">
      <c r="F28" s="437"/>
      <c r="G28" s="437"/>
    </row>
    <row r="29" spans="2:10">
      <c r="F29" s="463" t="s">
        <v>579</v>
      </c>
      <c r="G29" s="463"/>
    </row>
    <row r="30" spans="2:10" ht="16.5">
      <c r="F30" s="437"/>
      <c r="G30" s="437"/>
    </row>
    <row r="31" spans="2:10">
      <c r="F31" s="463" t="s">
        <v>580</v>
      </c>
      <c r="G31" s="463"/>
    </row>
    <row r="33" spans="3:10" ht="16.5">
      <c r="C33" s="304"/>
      <c r="D33" s="305"/>
      <c r="E33" s="305"/>
      <c r="F33" s="305"/>
      <c r="G33" s="305"/>
      <c r="H33" s="305"/>
      <c r="I33" s="305"/>
      <c r="J33" s="305"/>
    </row>
    <row r="34" spans="3:10" ht="16.5">
      <c r="C34" s="304"/>
      <c r="D34" s="305"/>
      <c r="E34" s="305"/>
      <c r="F34" s="305"/>
      <c r="G34" s="305"/>
      <c r="H34" s="305"/>
      <c r="I34" s="305"/>
      <c r="J34" s="305"/>
    </row>
    <row r="35" spans="3:10" ht="16.5">
      <c r="C35" s="304"/>
      <c r="D35" s="305"/>
      <c r="E35" s="305"/>
      <c r="F35" s="305"/>
      <c r="G35" s="305"/>
      <c r="H35" s="305"/>
      <c r="I35" s="305"/>
      <c r="J35" s="305"/>
    </row>
    <row r="36" spans="3:10" ht="16.5">
      <c r="C36" s="304"/>
      <c r="D36" s="305"/>
      <c r="E36" s="305"/>
      <c r="F36" s="305"/>
      <c r="G36" s="305"/>
      <c r="H36" s="305"/>
      <c r="I36" s="305"/>
      <c r="J36" s="305"/>
    </row>
    <row r="37" spans="3:10" ht="16.5">
      <c r="C37" s="304"/>
      <c r="D37" s="305"/>
      <c r="E37" s="305"/>
      <c r="F37" s="305"/>
      <c r="G37" s="305"/>
      <c r="H37" s="305"/>
      <c r="I37" s="305"/>
      <c r="J37" s="305"/>
    </row>
    <row r="38" spans="3:10" ht="16.5">
      <c r="C38" s="304"/>
      <c r="D38" s="305"/>
      <c r="E38" s="305"/>
      <c r="F38" s="305"/>
      <c r="G38" s="305"/>
      <c r="H38" s="305"/>
      <c r="I38" s="305"/>
      <c r="J38" s="305"/>
    </row>
    <row r="39" spans="3:10" ht="16.5">
      <c r="C39" s="304"/>
      <c r="D39" s="305"/>
      <c r="E39" s="305"/>
      <c r="F39" s="305"/>
      <c r="G39" s="305"/>
      <c r="H39" s="305"/>
      <c r="I39" s="305"/>
      <c r="J39" s="305"/>
    </row>
    <row r="40" spans="3:10" ht="16.5">
      <c r="C40" s="304"/>
      <c r="D40" s="305"/>
      <c r="E40" s="305"/>
      <c r="F40" s="305"/>
      <c r="G40" s="305"/>
      <c r="H40" s="305"/>
      <c r="I40" s="305"/>
      <c r="J40" s="305"/>
    </row>
    <row r="41" spans="3:10" ht="16.5">
      <c r="C41" s="304"/>
      <c r="D41" s="305"/>
      <c r="E41" s="305"/>
      <c r="F41" s="305"/>
      <c r="G41" s="305"/>
      <c r="H41" s="305"/>
      <c r="I41" s="305"/>
      <c r="J41" s="305"/>
    </row>
    <row r="42" spans="3:10" ht="16.5">
      <c r="C42" s="304"/>
      <c r="D42" s="305"/>
      <c r="E42" s="305"/>
      <c r="F42" s="305"/>
      <c r="G42" s="305"/>
      <c r="H42" s="305"/>
      <c r="I42" s="305"/>
      <c r="J42" s="305"/>
    </row>
    <row r="43" spans="3:10" ht="16.5">
      <c r="C43" s="304"/>
      <c r="D43" s="305"/>
      <c r="E43" s="305"/>
      <c r="F43" s="305"/>
      <c r="G43" s="305"/>
      <c r="H43" s="305"/>
      <c r="I43" s="305"/>
      <c r="J43" s="305"/>
    </row>
    <row r="44" spans="3:10" ht="16.5">
      <c r="C44" s="304"/>
      <c r="D44" s="305"/>
      <c r="E44" s="305"/>
      <c r="F44" s="305"/>
      <c r="G44" s="305"/>
      <c r="H44" s="305"/>
      <c r="I44" s="305"/>
      <c r="J44" s="305"/>
    </row>
    <row r="45" spans="3:10" ht="16.5">
      <c r="C45" s="304"/>
      <c r="D45" s="305"/>
      <c r="E45" s="305"/>
      <c r="F45" s="305"/>
      <c r="G45" s="305"/>
      <c r="H45" s="305"/>
      <c r="I45" s="305"/>
      <c r="J45" s="305"/>
    </row>
    <row r="46" spans="3:10" ht="16.5">
      <c r="C46" s="304"/>
      <c r="D46" s="305"/>
      <c r="E46" s="305"/>
      <c r="F46" s="305"/>
      <c r="G46" s="305"/>
      <c r="H46" s="305"/>
      <c r="I46" s="305"/>
      <c r="J46" s="305"/>
    </row>
    <row r="47" spans="3:10" ht="16.5">
      <c r="C47" s="304"/>
      <c r="D47" s="305"/>
      <c r="E47" s="305"/>
      <c r="F47" s="305"/>
      <c r="G47" s="305"/>
      <c r="H47" s="305"/>
      <c r="I47" s="305"/>
      <c r="J47" s="305"/>
    </row>
    <row r="48" spans="3:10" ht="16.5">
      <c r="C48" s="304"/>
      <c r="D48" s="305"/>
      <c r="E48" s="305"/>
      <c r="F48" s="305"/>
      <c r="G48" s="305"/>
      <c r="H48" s="305"/>
      <c r="I48" s="305"/>
      <c r="J48" s="305"/>
    </row>
    <row r="49" spans="3:10" ht="16.5">
      <c r="C49" s="304"/>
      <c r="D49" s="305"/>
      <c r="E49" s="305"/>
      <c r="F49" s="305"/>
      <c r="G49" s="305"/>
      <c r="H49" s="305"/>
      <c r="I49" s="305"/>
      <c r="J49" s="305"/>
    </row>
    <row r="50" spans="3:10" ht="16.5">
      <c r="C50" s="304"/>
      <c r="D50" s="305"/>
      <c r="E50" s="305"/>
      <c r="F50" s="305"/>
      <c r="G50" s="305"/>
      <c r="H50" s="305"/>
      <c r="I50" s="305"/>
      <c r="J50" s="305"/>
    </row>
    <row r="51" spans="3:10" ht="16.5">
      <c r="C51" s="304"/>
      <c r="D51" s="305"/>
      <c r="E51" s="305"/>
      <c r="F51" s="305"/>
      <c r="G51" s="305"/>
      <c r="H51" s="305"/>
      <c r="I51" s="305"/>
      <c r="J51" s="305"/>
    </row>
    <row r="52" spans="3:10" ht="16.5">
      <c r="C52" s="304"/>
      <c r="D52" s="305"/>
      <c r="E52" s="305"/>
      <c r="F52" s="305"/>
      <c r="G52" s="305"/>
      <c r="H52" s="305"/>
      <c r="I52" s="305"/>
      <c r="J52" s="305"/>
    </row>
    <row r="53" spans="3:10" ht="16.5">
      <c r="C53" s="304"/>
      <c r="D53" s="305"/>
      <c r="E53" s="305"/>
      <c r="F53" s="305"/>
      <c r="G53" s="305"/>
      <c r="H53" s="305"/>
      <c r="I53" s="305"/>
      <c r="J53" s="305"/>
    </row>
    <row r="54" spans="3:10" ht="16.5">
      <c r="C54" s="304"/>
      <c r="D54" s="305"/>
      <c r="E54" s="305"/>
      <c r="F54" s="305"/>
      <c r="G54" s="305"/>
      <c r="H54" s="305"/>
      <c r="I54" s="305"/>
      <c r="J54" s="305"/>
    </row>
    <row r="55" spans="3:10" ht="16.5">
      <c r="C55" s="304"/>
      <c r="D55" s="305"/>
      <c r="E55" s="305"/>
      <c r="F55" s="305"/>
      <c r="G55" s="305"/>
      <c r="H55" s="305"/>
      <c r="I55" s="305"/>
      <c r="J55" s="305"/>
    </row>
    <row r="56" spans="3:10" ht="16.5">
      <c r="C56" s="304"/>
      <c r="D56" s="305"/>
      <c r="E56" s="305"/>
      <c r="F56" s="305"/>
      <c r="G56" s="305"/>
      <c r="H56" s="305"/>
      <c r="I56" s="305"/>
      <c r="J56" s="305"/>
    </row>
    <row r="57" spans="3:10" ht="16.5">
      <c r="C57" s="304"/>
      <c r="D57" s="305"/>
      <c r="E57" s="305"/>
      <c r="F57" s="305"/>
      <c r="G57" s="305"/>
      <c r="H57" s="305"/>
      <c r="I57" s="305"/>
      <c r="J57" s="305"/>
    </row>
    <row r="58" spans="3:10" ht="16.5">
      <c r="C58" s="304"/>
      <c r="D58" s="305"/>
      <c r="E58" s="305"/>
      <c r="F58" s="305"/>
      <c r="G58" s="305"/>
      <c r="H58" s="305"/>
      <c r="I58" s="305"/>
      <c r="J58" s="305"/>
    </row>
    <row r="59" spans="3:10" ht="16.5">
      <c r="C59" s="304"/>
    </row>
    <row r="60" spans="3:10" ht="16.5">
      <c r="C60" s="304"/>
    </row>
    <row r="61" spans="3:10" ht="16.5">
      <c r="C61" s="304"/>
    </row>
    <row r="62" spans="3:10" ht="16.5">
      <c r="C62" s="304"/>
    </row>
    <row r="63" spans="3:10" ht="16.5">
      <c r="C63" s="304"/>
    </row>
    <row r="64" spans="3:10" ht="16.5">
      <c r="C64" s="304"/>
    </row>
    <row r="65" spans="3:3" ht="16.5">
      <c r="C65" s="304"/>
    </row>
    <row r="66" spans="3:3" ht="16.5">
      <c r="C66" s="304"/>
    </row>
    <row r="67" spans="3:3" ht="16.5">
      <c r="C67" s="304"/>
    </row>
    <row r="68" spans="3:3" ht="16.5">
      <c r="C68" s="304"/>
    </row>
    <row r="69" spans="3:3" ht="16.5">
      <c r="C69" s="304"/>
    </row>
    <row r="70" spans="3:3" ht="16.5">
      <c r="C70" s="304"/>
    </row>
    <row r="71" spans="3:3" ht="16.5">
      <c r="C71" s="304"/>
    </row>
    <row r="72" spans="3:3" ht="16.5">
      <c r="C72" s="304"/>
    </row>
    <row r="73" spans="3:3" ht="16.5">
      <c r="C73" s="304"/>
    </row>
    <row r="74" spans="3:3" ht="16.5">
      <c r="C74" s="304"/>
    </row>
    <row r="75" spans="3:3" ht="16.5">
      <c r="C75" s="304"/>
    </row>
    <row r="76" spans="3:3" ht="16.5">
      <c r="C76" s="304"/>
    </row>
    <row r="77" spans="3:3" ht="16.5">
      <c r="C77" s="304"/>
    </row>
    <row r="78" spans="3:3" ht="16.5">
      <c r="C78" s="304"/>
    </row>
    <row r="79" spans="3:3" ht="16.5">
      <c r="C79" s="304"/>
    </row>
    <row r="80" spans="3:3" ht="16.5">
      <c r="C80" s="304"/>
    </row>
    <row r="81" spans="3:3" ht="16.5">
      <c r="C81" s="304"/>
    </row>
    <row r="82" spans="3:3" ht="16.5">
      <c r="C82" s="304"/>
    </row>
    <row r="83" spans="3:3" ht="16.5">
      <c r="C83" s="304"/>
    </row>
    <row r="84" spans="3:3" ht="16.5">
      <c r="C84" s="304"/>
    </row>
    <row r="85" spans="3:3" ht="16.5">
      <c r="C85" s="304"/>
    </row>
    <row r="86" spans="3:3" ht="16.5">
      <c r="C86" s="304"/>
    </row>
    <row r="87" spans="3:3" ht="16.5">
      <c r="C87" s="304"/>
    </row>
    <row r="88" spans="3:3" ht="16.5">
      <c r="C88" s="304"/>
    </row>
    <row r="89" spans="3:3" ht="16.5">
      <c r="C89" s="304"/>
    </row>
    <row r="90" spans="3:3" ht="16.5">
      <c r="C90" s="304"/>
    </row>
  </sheetData>
  <mergeCells count="16">
    <mergeCell ref="F31:G31"/>
    <mergeCell ref="F3:G3"/>
    <mergeCell ref="F2:G2"/>
    <mergeCell ref="F26:G26"/>
    <mergeCell ref="F27:G27"/>
    <mergeCell ref="F28:G28"/>
    <mergeCell ref="F29:G29"/>
    <mergeCell ref="F30:G30"/>
    <mergeCell ref="B7:G7"/>
    <mergeCell ref="H2:I2"/>
    <mergeCell ref="B5:G5"/>
    <mergeCell ref="B10:B11"/>
    <mergeCell ref="C10:C11"/>
    <mergeCell ref="D10:D11"/>
    <mergeCell ref="E10:E11"/>
    <mergeCell ref="F10:G10"/>
  </mergeCells>
  <conditionalFormatting sqref="D6">
    <cfRule type="cellIs" dxfId="0" priority="1" operator="equal">
      <formula>0</formula>
    </cfRule>
  </conditionalFormatting>
  <dataValidations count="2">
    <dataValidation type="list" allowBlank="1" showInputMessage="1" showErrorMessage="1" sqref="D6" xr:uid="{0880B50A-2F1F-4A7D-B3DC-F30A918D3C3A}">
      <formula1>"оберіть період, березень, червень, вересень, грудень"</formula1>
    </dataValidation>
    <dataValidation type="list" allowBlank="1" showInputMessage="1" showErrorMessage="1" sqref="E6" xr:uid="{49D8D577-3E48-49A9-A09E-2DB98D33443B}">
      <formula1>"оберіть рік, 2025, 2026, 2027, 2028, 2029, 2030, 2031, 2032, 2033, 2034, 2035"</formula1>
    </dataValidation>
  </dataValidations>
  <pageMargins left="0.7" right="0.7" top="0.75" bottom="0.75" header="0.3" footer="0.3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9FA60-E287-476E-B89D-7751D2726817}">
  <sheetPr>
    <tabColor rgb="FF7030A0"/>
  </sheetPr>
  <dimension ref="A1:O29"/>
  <sheetViews>
    <sheetView workbookViewId="0">
      <selection sqref="A1:H1048576"/>
    </sheetView>
  </sheetViews>
  <sheetFormatPr defaultRowHeight="15.75"/>
  <cols>
    <col min="1" max="1" width="30.33203125" style="403" customWidth="1"/>
    <col min="2" max="4" width="9.33203125" style="403"/>
    <col min="5" max="5" width="12.6640625" style="403" customWidth="1"/>
    <col min="6" max="7" width="9.33203125" style="404"/>
    <col min="8" max="8" width="36" style="404" customWidth="1"/>
    <col min="9" max="9" width="9.33203125" style="404"/>
    <col min="10" max="10" width="40.6640625" style="404" customWidth="1"/>
    <col min="11" max="11" width="9.33203125" style="404"/>
    <col min="12" max="12" width="50" style="404" customWidth="1"/>
    <col min="13" max="16384" width="9.33203125" style="404"/>
  </cols>
  <sheetData>
    <row r="1" spans="1:15">
      <c r="A1" s="403" t="s">
        <v>624</v>
      </c>
      <c r="C1" s="403" t="s">
        <v>625</v>
      </c>
      <c r="E1" s="403" t="s">
        <v>584</v>
      </c>
      <c r="H1" s="404" t="s">
        <v>623</v>
      </c>
      <c r="J1" s="404" t="s">
        <v>621</v>
      </c>
      <c r="L1" s="404" t="s">
        <v>622</v>
      </c>
      <c r="O1" s="404" t="s">
        <v>646</v>
      </c>
    </row>
    <row r="2" spans="1:15" ht="63">
      <c r="A2" s="405" t="s">
        <v>627</v>
      </c>
      <c r="C2" s="403" t="s">
        <v>628</v>
      </c>
      <c r="E2" s="403">
        <v>2018</v>
      </c>
      <c r="F2" s="405"/>
      <c r="G2" s="405"/>
      <c r="H2" s="405" t="s">
        <v>629</v>
      </c>
      <c r="I2" s="405"/>
      <c r="J2" s="405" t="s">
        <v>649</v>
      </c>
      <c r="K2" s="405"/>
      <c r="L2" s="404" t="s">
        <v>557</v>
      </c>
      <c r="M2" s="405"/>
      <c r="N2" s="405"/>
      <c r="O2" s="404" t="s">
        <v>465</v>
      </c>
    </row>
    <row r="3" spans="1:15" ht="94.5">
      <c r="A3" s="405" t="s">
        <v>630</v>
      </c>
      <c r="C3" s="403" t="s">
        <v>631</v>
      </c>
      <c r="E3" s="403">
        <f>E2+1</f>
        <v>2019</v>
      </c>
      <c r="F3" s="405"/>
      <c r="G3" s="405"/>
      <c r="H3" s="405" t="s">
        <v>632</v>
      </c>
      <c r="I3" s="405"/>
      <c r="J3" s="405" t="s">
        <v>648</v>
      </c>
      <c r="K3" s="405"/>
      <c r="L3" s="404" t="s">
        <v>520</v>
      </c>
      <c r="M3" s="405"/>
      <c r="N3" s="405"/>
      <c r="O3" s="404" t="s">
        <v>466</v>
      </c>
    </row>
    <row r="4" spans="1:15" ht="47.25">
      <c r="A4" s="405" t="s">
        <v>633</v>
      </c>
      <c r="C4" s="403" t="s">
        <v>634</v>
      </c>
      <c r="E4" s="403">
        <f t="shared" ref="E4:E23" si="0">E3+1</f>
        <v>2020</v>
      </c>
      <c r="F4" s="405"/>
      <c r="G4" s="405"/>
      <c r="H4" s="405"/>
      <c r="I4" s="405"/>
      <c r="J4" s="405" t="s">
        <v>647</v>
      </c>
      <c r="K4" s="405"/>
      <c r="L4" s="404" t="s">
        <v>635</v>
      </c>
      <c r="M4" s="405"/>
      <c r="N4" s="405"/>
      <c r="O4" s="404" t="s">
        <v>467</v>
      </c>
    </row>
    <row r="5" spans="1:15" ht="47.25">
      <c r="A5" s="405" t="s">
        <v>636</v>
      </c>
      <c r="C5" s="403" t="s">
        <v>637</v>
      </c>
      <c r="E5" s="403">
        <f t="shared" si="0"/>
        <v>2021</v>
      </c>
      <c r="F5" s="405"/>
      <c r="G5" s="405"/>
      <c r="H5" s="405"/>
      <c r="I5" s="405"/>
      <c r="J5" s="405"/>
      <c r="K5" s="405"/>
      <c r="M5" s="405"/>
      <c r="N5" s="405"/>
      <c r="O5" s="404" t="s">
        <v>468</v>
      </c>
    </row>
    <row r="6" spans="1:15">
      <c r="C6" s="403" t="s">
        <v>638</v>
      </c>
      <c r="E6" s="403">
        <f t="shared" si="0"/>
        <v>2022</v>
      </c>
      <c r="F6" s="405"/>
      <c r="G6" s="405"/>
      <c r="H6" s="405"/>
      <c r="I6" s="405"/>
      <c r="J6" s="405"/>
      <c r="K6" s="405"/>
      <c r="M6" s="405"/>
      <c r="N6" s="405"/>
      <c r="O6" s="404" t="s">
        <v>498</v>
      </c>
    </row>
    <row r="7" spans="1:15">
      <c r="C7" s="403" t="s">
        <v>639</v>
      </c>
      <c r="E7" s="403">
        <f t="shared" si="0"/>
        <v>2023</v>
      </c>
      <c r="F7" s="405"/>
      <c r="G7" s="405"/>
      <c r="H7" s="405"/>
      <c r="I7" s="405"/>
      <c r="J7" s="405"/>
      <c r="K7" s="405"/>
      <c r="M7" s="405"/>
      <c r="N7" s="405"/>
      <c r="O7" s="404" t="s">
        <v>635</v>
      </c>
    </row>
    <row r="8" spans="1:15">
      <c r="C8" s="403" t="s">
        <v>640</v>
      </c>
      <c r="E8" s="403">
        <f t="shared" si="0"/>
        <v>2024</v>
      </c>
      <c r="F8" s="405"/>
      <c r="G8" s="405"/>
      <c r="H8" s="405"/>
      <c r="I8" s="405"/>
      <c r="J8" s="405"/>
      <c r="K8" s="405"/>
      <c r="M8" s="405"/>
      <c r="N8" s="405"/>
    </row>
    <row r="9" spans="1:15">
      <c r="C9" s="403" t="s">
        <v>641</v>
      </c>
      <c r="E9" s="403">
        <f t="shared" si="0"/>
        <v>2025</v>
      </c>
      <c r="F9" s="405"/>
      <c r="G9" s="405"/>
      <c r="H9" s="405"/>
      <c r="I9" s="405"/>
      <c r="J9" s="405"/>
      <c r="K9" s="405"/>
      <c r="M9" s="405"/>
      <c r="N9" s="405"/>
    </row>
    <row r="10" spans="1:15">
      <c r="C10" s="403" t="s">
        <v>642</v>
      </c>
      <c r="E10" s="403">
        <f t="shared" si="0"/>
        <v>2026</v>
      </c>
      <c r="F10" s="405"/>
      <c r="G10" s="405"/>
      <c r="H10" s="405"/>
      <c r="I10" s="405"/>
      <c r="J10" s="405"/>
      <c r="K10" s="405"/>
      <c r="M10" s="405"/>
      <c r="N10" s="405"/>
    </row>
    <row r="11" spans="1:15">
      <c r="C11" s="403" t="s">
        <v>643</v>
      </c>
      <c r="E11" s="403">
        <f t="shared" si="0"/>
        <v>2027</v>
      </c>
      <c r="F11" s="405"/>
      <c r="G11" s="405"/>
      <c r="H11" s="405"/>
      <c r="I11" s="405"/>
      <c r="J11" s="405"/>
      <c r="K11" s="405"/>
      <c r="L11" s="405"/>
      <c r="M11" s="405"/>
      <c r="N11" s="405"/>
    </row>
    <row r="12" spans="1:15">
      <c r="C12" s="403" t="s">
        <v>644</v>
      </c>
      <c r="E12" s="403">
        <f t="shared" si="0"/>
        <v>2028</v>
      </c>
      <c r="F12" s="405"/>
      <c r="G12" s="405"/>
      <c r="H12" s="405"/>
      <c r="I12" s="405"/>
      <c r="J12" s="405"/>
      <c r="K12" s="405"/>
      <c r="L12" s="405"/>
      <c r="M12" s="405"/>
      <c r="N12" s="405"/>
    </row>
    <row r="13" spans="1:15">
      <c r="C13" s="403" t="s">
        <v>645</v>
      </c>
      <c r="E13" s="403">
        <f t="shared" si="0"/>
        <v>2029</v>
      </c>
      <c r="F13" s="405"/>
      <c r="G13" s="405"/>
      <c r="H13" s="405"/>
      <c r="I13" s="405"/>
      <c r="J13" s="405"/>
      <c r="K13" s="405"/>
      <c r="L13" s="405"/>
      <c r="M13" s="405"/>
      <c r="N13" s="405"/>
    </row>
    <row r="14" spans="1:15">
      <c r="E14" s="403">
        <f t="shared" si="0"/>
        <v>2030</v>
      </c>
      <c r="F14" s="405"/>
      <c r="G14" s="405"/>
      <c r="H14" s="405"/>
      <c r="I14" s="405"/>
      <c r="J14" s="405"/>
      <c r="K14" s="405"/>
      <c r="L14" s="405"/>
      <c r="M14" s="405"/>
      <c r="N14" s="405"/>
    </row>
    <row r="15" spans="1:15">
      <c r="E15" s="403">
        <f t="shared" si="0"/>
        <v>2031</v>
      </c>
      <c r="F15" s="405"/>
      <c r="G15" s="405"/>
      <c r="H15" s="405"/>
      <c r="I15" s="405"/>
      <c r="J15" s="405"/>
      <c r="K15" s="405"/>
      <c r="L15" s="405"/>
      <c r="M15" s="405"/>
      <c r="N15" s="405"/>
    </row>
    <row r="16" spans="1:15">
      <c r="E16" s="403">
        <f t="shared" si="0"/>
        <v>2032</v>
      </c>
      <c r="F16" s="405"/>
      <c r="G16" s="405"/>
      <c r="H16" s="405"/>
      <c r="I16" s="405"/>
      <c r="J16" s="405"/>
      <c r="K16" s="405"/>
      <c r="L16" s="405"/>
      <c r="M16" s="405"/>
      <c r="N16" s="405"/>
    </row>
    <row r="17" spans="5:14">
      <c r="E17" s="403">
        <f>E16+1</f>
        <v>2033</v>
      </c>
      <c r="F17" s="405"/>
      <c r="G17" s="405"/>
      <c r="H17" s="405"/>
      <c r="I17" s="405"/>
      <c r="J17" s="405"/>
      <c r="K17" s="405"/>
      <c r="L17" s="405"/>
      <c r="M17" s="405"/>
      <c r="N17" s="405"/>
    </row>
    <row r="18" spans="5:14">
      <c r="E18" s="403">
        <f t="shared" si="0"/>
        <v>2034</v>
      </c>
      <c r="F18" s="405"/>
      <c r="G18" s="405"/>
      <c r="H18" s="405"/>
      <c r="I18" s="405"/>
      <c r="J18" s="405"/>
      <c r="K18" s="405"/>
      <c r="L18" s="405"/>
      <c r="M18" s="405"/>
      <c r="N18" s="405"/>
    </row>
    <row r="19" spans="5:14">
      <c r="E19" s="403">
        <f t="shared" si="0"/>
        <v>2035</v>
      </c>
      <c r="F19" s="405"/>
      <c r="G19" s="405"/>
      <c r="H19" s="405"/>
      <c r="I19" s="405"/>
      <c r="J19" s="405"/>
      <c r="K19" s="405"/>
      <c r="L19" s="405"/>
      <c r="M19" s="405"/>
      <c r="N19" s="405"/>
    </row>
    <row r="20" spans="5:14">
      <c r="E20" s="403">
        <f t="shared" si="0"/>
        <v>2036</v>
      </c>
      <c r="F20" s="405"/>
      <c r="G20" s="405"/>
      <c r="H20" s="405"/>
      <c r="I20" s="405"/>
      <c r="J20" s="405"/>
      <c r="K20" s="405"/>
      <c r="L20" s="405"/>
      <c r="M20" s="405"/>
      <c r="N20" s="405"/>
    </row>
    <row r="21" spans="5:14">
      <c r="E21" s="403">
        <f t="shared" si="0"/>
        <v>2037</v>
      </c>
      <c r="F21" s="405"/>
      <c r="G21" s="405"/>
      <c r="H21" s="405"/>
      <c r="I21" s="405"/>
      <c r="J21" s="405"/>
      <c r="K21" s="405"/>
      <c r="L21" s="405"/>
      <c r="M21" s="405"/>
      <c r="N21" s="405"/>
    </row>
    <row r="22" spans="5:14">
      <c r="E22" s="403">
        <f t="shared" si="0"/>
        <v>2038</v>
      </c>
      <c r="F22" s="405"/>
      <c r="G22" s="405"/>
      <c r="H22" s="405"/>
      <c r="I22" s="405"/>
      <c r="J22" s="405"/>
      <c r="K22" s="405"/>
      <c r="L22" s="405"/>
      <c r="M22" s="405"/>
      <c r="N22" s="405"/>
    </row>
    <row r="23" spans="5:14">
      <c r="E23" s="403">
        <f t="shared" si="0"/>
        <v>2039</v>
      </c>
      <c r="F23" s="405"/>
      <c r="G23" s="405"/>
      <c r="H23" s="405"/>
      <c r="I23" s="405"/>
      <c r="J23" s="405"/>
      <c r="K23" s="405"/>
      <c r="L23" s="405"/>
      <c r="M23" s="405"/>
      <c r="N23" s="405"/>
    </row>
    <row r="24" spans="5:14">
      <c r="E24" s="403">
        <f>E23+1</f>
        <v>2040</v>
      </c>
      <c r="F24" s="405"/>
      <c r="G24" s="405"/>
      <c r="H24" s="405"/>
      <c r="I24" s="405"/>
      <c r="J24" s="405"/>
      <c r="K24" s="405"/>
      <c r="L24" s="405"/>
      <c r="M24" s="405"/>
      <c r="N24" s="405"/>
    </row>
    <row r="25" spans="5:14">
      <c r="F25" s="405"/>
      <c r="G25" s="405"/>
      <c r="H25" s="405"/>
      <c r="I25" s="405"/>
      <c r="J25" s="405"/>
      <c r="K25" s="405"/>
      <c r="L25" s="405"/>
      <c r="M25" s="405"/>
      <c r="N25" s="405"/>
    </row>
    <row r="26" spans="5:14">
      <c r="F26" s="405"/>
      <c r="G26" s="405"/>
      <c r="H26" s="405"/>
      <c r="I26" s="405"/>
      <c r="J26" s="405"/>
      <c r="K26" s="405"/>
      <c r="L26" s="405"/>
      <c r="M26" s="405"/>
      <c r="N26" s="405"/>
    </row>
    <row r="27" spans="5:14">
      <c r="F27" s="405"/>
      <c r="G27" s="405"/>
      <c r="H27" s="405"/>
      <c r="I27" s="405"/>
      <c r="J27" s="405"/>
      <c r="K27" s="405"/>
      <c r="L27" s="405"/>
      <c r="M27" s="405"/>
      <c r="N27" s="405"/>
    </row>
    <row r="28" spans="5:14">
      <c r="F28" s="405"/>
      <c r="G28" s="405"/>
      <c r="H28" s="405"/>
      <c r="I28" s="405"/>
      <c r="J28" s="405"/>
      <c r="K28" s="405"/>
      <c r="L28" s="405"/>
      <c r="M28" s="405"/>
      <c r="N28" s="405"/>
    </row>
    <row r="29" spans="5:14">
      <c r="F29" s="405"/>
      <c r="G29" s="405"/>
      <c r="H29" s="405"/>
      <c r="I29" s="405"/>
      <c r="J29" s="405"/>
      <c r="K29" s="405"/>
      <c r="L29" s="405"/>
      <c r="M29" s="405"/>
      <c r="N29" s="40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A76C1-D38C-4F73-8B89-1C4A6CFAB692}">
  <dimension ref="A1:L75"/>
  <sheetViews>
    <sheetView showGridLines="0" view="pageBreakPreview" zoomScale="60" zoomScaleNormal="100" workbookViewId="0">
      <pane ySplit="11" topLeftCell="A34" activePane="bottomLeft" state="frozen"/>
      <selection pane="bottomLeft" activeCell="H10" sqref="H10:K10"/>
    </sheetView>
  </sheetViews>
  <sheetFormatPr defaultRowHeight="12.75"/>
  <cols>
    <col min="1" max="1" width="2" customWidth="1"/>
    <col min="2" max="2" width="13.83203125" customWidth="1"/>
    <col min="3" max="3" width="57.1640625" customWidth="1"/>
    <col min="4" max="4" width="15.6640625" customWidth="1"/>
    <col min="5" max="5" width="9" customWidth="1"/>
    <col min="6" max="6" width="21" customWidth="1"/>
    <col min="7" max="7" width="19.83203125" customWidth="1"/>
    <col min="8" max="8" width="21.6640625" customWidth="1"/>
    <col min="9" max="9" width="21.33203125" customWidth="1"/>
    <col min="10" max="11" width="23" customWidth="1"/>
    <col min="12" max="12" width="5.33203125" customWidth="1"/>
  </cols>
  <sheetData>
    <row r="1" spans="1:12" ht="19.5" customHeight="1">
      <c r="I1" s="466" t="s">
        <v>391</v>
      </c>
      <c r="J1" s="466"/>
      <c r="K1" s="466"/>
    </row>
    <row r="2" spans="1:12" ht="29.25" customHeight="1">
      <c r="E2" s="29"/>
      <c r="F2" s="29"/>
      <c r="H2" s="357"/>
      <c r="I2" s="465" t="s">
        <v>311</v>
      </c>
      <c r="J2" s="465"/>
      <c r="K2" s="465"/>
      <c r="L2" s="31"/>
    </row>
    <row r="3" spans="1:12" ht="28.5" customHeight="1">
      <c r="B3" s="467" t="s">
        <v>597</v>
      </c>
      <c r="C3" s="467"/>
      <c r="D3" s="467"/>
      <c r="E3" s="467"/>
      <c r="F3" s="467"/>
      <c r="G3" s="467"/>
      <c r="H3" s="467"/>
      <c r="I3" s="467"/>
      <c r="J3" s="467"/>
      <c r="K3" s="467"/>
      <c r="L3" s="31"/>
    </row>
    <row r="4" spans="1:12" ht="18" customHeight="1"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1"/>
    </row>
    <row r="5" spans="1:12" ht="26.25" customHeight="1">
      <c r="B5" s="312"/>
      <c r="C5" s="312"/>
      <c r="D5" s="464" t="s">
        <v>581</v>
      </c>
      <c r="E5" s="464"/>
      <c r="F5" s="336" t="s">
        <v>582</v>
      </c>
      <c r="G5" s="337" t="s">
        <v>584</v>
      </c>
      <c r="H5" s="5" t="s">
        <v>583</v>
      </c>
      <c r="I5" s="312"/>
      <c r="J5" s="312"/>
      <c r="K5" s="258"/>
      <c r="L5" s="35"/>
    </row>
    <row r="6" spans="1:12" s="31" customFormat="1" ht="16.5" customHeight="1">
      <c r="A6" s="33"/>
      <c r="B6" s="476" t="s">
        <v>167</v>
      </c>
      <c r="C6" s="476"/>
      <c r="D6" s="476"/>
      <c r="E6" s="476"/>
      <c r="F6" s="476"/>
      <c r="G6" s="476"/>
      <c r="H6" s="476"/>
      <c r="I6" s="476"/>
      <c r="J6" s="476"/>
      <c r="K6" s="259"/>
      <c r="L6" s="34"/>
    </row>
    <row r="7" spans="1:12" ht="15.75" customHeight="1"/>
    <row r="8" spans="1:12" ht="43.5" customHeight="1">
      <c r="B8" s="469" t="s">
        <v>288</v>
      </c>
      <c r="C8" s="468" t="s">
        <v>59</v>
      </c>
      <c r="D8" s="468" t="s">
        <v>3</v>
      </c>
      <c r="E8" s="468" t="s">
        <v>4</v>
      </c>
      <c r="F8" s="470" t="s">
        <v>166</v>
      </c>
      <c r="G8" s="471"/>
      <c r="H8" s="472"/>
      <c r="I8" s="468" t="s">
        <v>250</v>
      </c>
      <c r="J8" s="468"/>
      <c r="K8" s="468"/>
    </row>
    <row r="9" spans="1:12" ht="26.25" customHeight="1">
      <c r="B9" s="469"/>
      <c r="C9" s="468"/>
      <c r="D9" s="468"/>
      <c r="E9" s="468"/>
      <c r="F9" s="473"/>
      <c r="G9" s="474"/>
      <c r="H9" s="475"/>
      <c r="I9" s="468"/>
      <c r="J9" s="468"/>
      <c r="K9" s="468"/>
    </row>
    <row r="10" spans="1:12" ht="51" customHeight="1">
      <c r="B10" s="469"/>
      <c r="C10" s="468"/>
      <c r="D10" s="468"/>
      <c r="E10" s="468"/>
      <c r="F10" s="36" t="s">
        <v>319</v>
      </c>
      <c r="G10" s="36" t="s">
        <v>77</v>
      </c>
      <c r="H10" s="608" t="s">
        <v>654</v>
      </c>
      <c r="I10" s="609" t="s">
        <v>319</v>
      </c>
      <c r="J10" s="610" t="s">
        <v>77</v>
      </c>
      <c r="K10" s="608" t="s">
        <v>654</v>
      </c>
    </row>
    <row r="11" spans="1:12" ht="20.25" customHeight="1">
      <c r="B11" s="197" t="s">
        <v>6</v>
      </c>
      <c r="C11" s="197" t="s">
        <v>7</v>
      </c>
      <c r="D11" s="197" t="s">
        <v>8</v>
      </c>
      <c r="E11" s="197" t="s">
        <v>9</v>
      </c>
      <c r="F11" s="197">
        <v>1</v>
      </c>
      <c r="G11" s="36">
        <v>2</v>
      </c>
      <c r="H11" s="279" t="s">
        <v>36</v>
      </c>
      <c r="I11" s="36">
        <v>3</v>
      </c>
      <c r="J11" s="36">
        <v>4</v>
      </c>
      <c r="K11" s="279" t="s">
        <v>343</v>
      </c>
    </row>
    <row r="12" spans="1:12" ht="33.75" customHeight="1">
      <c r="B12" s="134" t="s">
        <v>187</v>
      </c>
      <c r="C12" s="141" t="s">
        <v>262</v>
      </c>
      <c r="D12" s="164" t="s">
        <v>10</v>
      </c>
      <c r="E12" s="97" t="s">
        <v>14</v>
      </c>
      <c r="F12" s="165"/>
      <c r="G12" s="165"/>
      <c r="H12" s="165"/>
      <c r="I12" s="165"/>
      <c r="J12" s="165"/>
      <c r="K12" s="165"/>
    </row>
    <row r="13" spans="1:12" ht="18.75">
      <c r="B13" s="166" t="s">
        <v>392</v>
      </c>
      <c r="C13" s="166"/>
      <c r="D13" s="166" t="s">
        <v>10</v>
      </c>
      <c r="E13" s="135"/>
      <c r="F13" s="165"/>
      <c r="G13" s="165"/>
      <c r="H13" s="165"/>
      <c r="I13" s="165"/>
      <c r="J13" s="165"/>
      <c r="K13" s="165"/>
    </row>
    <row r="14" spans="1:12" ht="18.75">
      <c r="B14" s="166" t="s">
        <v>393</v>
      </c>
      <c r="C14" s="166"/>
      <c r="D14" s="166" t="s">
        <v>10</v>
      </c>
      <c r="E14" s="135"/>
      <c r="F14" s="165"/>
      <c r="G14" s="165"/>
      <c r="H14" s="165"/>
      <c r="I14" s="165"/>
      <c r="J14" s="165"/>
      <c r="K14" s="165"/>
    </row>
    <row r="15" spans="1:12" ht="18.75">
      <c r="B15" s="166" t="s">
        <v>80</v>
      </c>
      <c r="C15" s="138" t="s">
        <v>80</v>
      </c>
      <c r="D15" s="166" t="s">
        <v>10</v>
      </c>
      <c r="E15" s="135"/>
      <c r="F15" s="165"/>
      <c r="G15" s="165"/>
      <c r="H15" s="165"/>
      <c r="I15" s="165"/>
      <c r="J15" s="165"/>
      <c r="K15" s="165"/>
    </row>
    <row r="16" spans="1:12" ht="32.25" customHeight="1">
      <c r="B16" s="97" t="s">
        <v>259</v>
      </c>
      <c r="C16" s="141" t="s">
        <v>83</v>
      </c>
      <c r="D16" s="164" t="s">
        <v>10</v>
      </c>
      <c r="E16" s="97" t="s">
        <v>15</v>
      </c>
      <c r="F16" s="165"/>
      <c r="G16" s="165"/>
      <c r="H16" s="165"/>
      <c r="I16" s="165"/>
      <c r="J16" s="165"/>
      <c r="K16" s="165"/>
    </row>
    <row r="17" spans="2:11" ht="18.75">
      <c r="B17" s="137" t="s">
        <v>394</v>
      </c>
      <c r="C17" s="138" t="s">
        <v>463</v>
      </c>
      <c r="D17" s="166" t="s">
        <v>10</v>
      </c>
      <c r="E17" s="136"/>
      <c r="F17" s="165"/>
      <c r="G17" s="165"/>
      <c r="H17" s="165"/>
      <c r="I17" s="165"/>
      <c r="J17" s="165"/>
      <c r="K17" s="165"/>
    </row>
    <row r="18" spans="2:11" ht="18.75">
      <c r="B18" s="166" t="s">
        <v>395</v>
      </c>
      <c r="C18" s="138" t="s">
        <v>464</v>
      </c>
      <c r="D18" s="166" t="s">
        <v>10</v>
      </c>
      <c r="E18" s="135"/>
      <c r="F18" s="165"/>
      <c r="G18" s="165"/>
      <c r="H18" s="165"/>
      <c r="I18" s="165"/>
      <c r="J18" s="165"/>
      <c r="K18" s="165"/>
    </row>
    <row r="19" spans="2:11" ht="69.75" customHeight="1">
      <c r="B19" s="97" t="s">
        <v>46</v>
      </c>
      <c r="C19" s="141" t="s">
        <v>405</v>
      </c>
      <c r="D19" s="164" t="s">
        <v>10</v>
      </c>
      <c r="E19" s="97" t="s">
        <v>32</v>
      </c>
      <c r="F19" s="165"/>
      <c r="G19" s="165"/>
      <c r="H19" s="165"/>
      <c r="I19" s="204" t="s">
        <v>238</v>
      </c>
      <c r="J19" s="204" t="s">
        <v>238</v>
      </c>
      <c r="K19" s="204" t="s">
        <v>238</v>
      </c>
    </row>
    <row r="20" spans="2:11" ht="63.75" customHeight="1">
      <c r="B20" s="137" t="s">
        <v>343</v>
      </c>
      <c r="C20" s="180" t="s">
        <v>496</v>
      </c>
      <c r="D20" s="166" t="s">
        <v>10</v>
      </c>
      <c r="E20" s="136"/>
      <c r="F20" s="165"/>
      <c r="G20" s="165"/>
      <c r="H20" s="165"/>
      <c r="I20" s="204" t="s">
        <v>238</v>
      </c>
      <c r="J20" s="204" t="s">
        <v>238</v>
      </c>
      <c r="K20" s="204" t="s">
        <v>238</v>
      </c>
    </row>
    <row r="21" spans="2:11" ht="64.5" customHeight="1">
      <c r="B21" s="137" t="s">
        <v>344</v>
      </c>
      <c r="C21" s="180" t="s">
        <v>497</v>
      </c>
      <c r="D21" s="166" t="s">
        <v>10</v>
      </c>
      <c r="E21" s="136"/>
      <c r="F21" s="165"/>
      <c r="G21" s="165"/>
      <c r="H21" s="165"/>
      <c r="I21" s="204" t="s">
        <v>238</v>
      </c>
      <c r="J21" s="204" t="s">
        <v>238</v>
      </c>
      <c r="K21" s="204" t="s">
        <v>238</v>
      </c>
    </row>
    <row r="22" spans="2:11" ht="25.5" customHeight="1">
      <c r="B22" s="137" t="s">
        <v>345</v>
      </c>
      <c r="C22" s="180" t="s">
        <v>80</v>
      </c>
      <c r="D22" s="166" t="s">
        <v>10</v>
      </c>
      <c r="E22" s="136"/>
      <c r="F22" s="165"/>
      <c r="G22" s="165"/>
      <c r="H22" s="165"/>
      <c r="I22" s="204" t="s">
        <v>238</v>
      </c>
      <c r="J22" s="204" t="s">
        <v>238</v>
      </c>
      <c r="K22" s="204" t="s">
        <v>238</v>
      </c>
    </row>
    <row r="23" spans="2:11" ht="21" customHeight="1">
      <c r="B23" s="137" t="s">
        <v>80</v>
      </c>
      <c r="C23" s="180" t="s">
        <v>413</v>
      </c>
      <c r="D23" s="166" t="s">
        <v>10</v>
      </c>
      <c r="E23" s="136"/>
      <c r="F23" s="165"/>
      <c r="G23" s="165"/>
      <c r="H23" s="165"/>
      <c r="I23" s="204" t="s">
        <v>238</v>
      </c>
      <c r="J23" s="204" t="s">
        <v>238</v>
      </c>
      <c r="K23" s="204" t="s">
        <v>238</v>
      </c>
    </row>
    <row r="24" spans="2:11" s="78" customFormat="1" ht="18.75">
      <c r="B24" s="97" t="s">
        <v>156</v>
      </c>
      <c r="C24" s="141" t="s">
        <v>411</v>
      </c>
      <c r="D24" s="167" t="s">
        <v>10</v>
      </c>
      <c r="E24" s="97" t="s">
        <v>29</v>
      </c>
      <c r="F24" s="165"/>
      <c r="G24" s="165"/>
      <c r="H24" s="165"/>
      <c r="I24" s="165"/>
      <c r="J24" s="165"/>
      <c r="K24" s="165"/>
    </row>
    <row r="25" spans="2:11" ht="23.25" customHeight="1">
      <c r="B25" s="137" t="s">
        <v>409</v>
      </c>
      <c r="C25" s="138" t="s">
        <v>286</v>
      </c>
      <c r="D25" s="45" t="s">
        <v>10</v>
      </c>
      <c r="E25" s="139"/>
      <c r="F25" s="165"/>
      <c r="G25" s="165"/>
      <c r="H25" s="165"/>
      <c r="I25" s="165"/>
      <c r="J25" s="165"/>
      <c r="K25" s="165"/>
    </row>
    <row r="26" spans="2:11" ht="23.25" customHeight="1">
      <c r="B26" s="137" t="s">
        <v>410</v>
      </c>
      <c r="C26" s="138" t="s">
        <v>440</v>
      </c>
      <c r="D26" s="45" t="s">
        <v>10</v>
      </c>
      <c r="E26" s="139"/>
      <c r="F26" s="165"/>
      <c r="G26" s="165"/>
      <c r="H26" s="165"/>
      <c r="I26" s="165"/>
      <c r="J26" s="165"/>
      <c r="K26" s="165"/>
    </row>
    <row r="27" spans="2:11" ht="21" customHeight="1">
      <c r="B27" s="137" t="s">
        <v>469</v>
      </c>
      <c r="C27" s="138" t="s">
        <v>444</v>
      </c>
      <c r="D27" s="45" t="s">
        <v>10</v>
      </c>
      <c r="E27" s="139"/>
      <c r="F27" s="165"/>
      <c r="G27" s="165"/>
      <c r="H27" s="165"/>
      <c r="I27" s="165"/>
      <c r="J27" s="165"/>
      <c r="K27" s="165"/>
    </row>
    <row r="28" spans="2:11" ht="99" customHeight="1">
      <c r="B28" s="137" t="s">
        <v>470</v>
      </c>
      <c r="C28" s="138" t="s">
        <v>509</v>
      </c>
      <c r="D28" s="45" t="s">
        <v>10</v>
      </c>
      <c r="E28" s="139"/>
      <c r="F28" s="165"/>
      <c r="G28" s="165"/>
      <c r="H28" s="165"/>
      <c r="I28" s="165"/>
      <c r="J28" s="165"/>
      <c r="K28" s="165"/>
    </row>
    <row r="29" spans="2:11" ht="35.25" customHeight="1">
      <c r="B29" s="137" t="s">
        <v>471</v>
      </c>
      <c r="C29" s="138" t="s">
        <v>310</v>
      </c>
      <c r="D29" s="45" t="s">
        <v>10</v>
      </c>
      <c r="E29" s="139"/>
      <c r="F29" s="165"/>
      <c r="G29" s="165"/>
      <c r="H29" s="165"/>
      <c r="I29" s="165"/>
      <c r="J29" s="165"/>
      <c r="K29" s="165"/>
    </row>
    <row r="30" spans="2:11" ht="22.5" customHeight="1">
      <c r="B30" s="137" t="s">
        <v>472</v>
      </c>
      <c r="C30" s="138" t="s">
        <v>289</v>
      </c>
      <c r="D30" s="45" t="s">
        <v>10</v>
      </c>
      <c r="E30" s="139"/>
      <c r="F30" s="165"/>
      <c r="G30" s="165"/>
      <c r="H30" s="165"/>
      <c r="I30" s="165"/>
      <c r="J30" s="165"/>
      <c r="K30" s="165"/>
    </row>
    <row r="31" spans="2:11" ht="39" customHeight="1">
      <c r="B31" s="137" t="s">
        <v>473</v>
      </c>
      <c r="C31" s="138" t="s">
        <v>513</v>
      </c>
      <c r="D31" s="45" t="s">
        <v>10</v>
      </c>
      <c r="E31" s="139"/>
      <c r="F31" s="165"/>
      <c r="G31" s="165"/>
      <c r="H31" s="165"/>
      <c r="I31" s="165"/>
      <c r="J31" s="165"/>
      <c r="K31" s="165"/>
    </row>
    <row r="32" spans="2:11" ht="21.75" customHeight="1">
      <c r="B32" s="278" t="s">
        <v>514</v>
      </c>
      <c r="C32" s="161" t="s">
        <v>80</v>
      </c>
      <c r="D32" s="159" t="s">
        <v>10</v>
      </c>
      <c r="E32" s="160"/>
      <c r="F32" s="165"/>
      <c r="G32" s="165"/>
      <c r="H32" s="165"/>
      <c r="I32" s="165"/>
      <c r="J32" s="165"/>
      <c r="K32" s="165"/>
    </row>
    <row r="33" spans="2:11" ht="24.75" customHeight="1">
      <c r="B33" s="137" t="s">
        <v>474</v>
      </c>
      <c r="C33" s="138" t="s">
        <v>396</v>
      </c>
      <c r="D33" s="45" t="s">
        <v>10</v>
      </c>
      <c r="E33" s="139"/>
      <c r="F33" s="165"/>
      <c r="G33" s="165"/>
      <c r="H33" s="165"/>
      <c r="I33" s="165"/>
      <c r="J33" s="165"/>
      <c r="K33" s="165"/>
    </row>
    <row r="34" spans="2:11" ht="70.5" customHeight="1">
      <c r="B34" s="137" t="s">
        <v>475</v>
      </c>
      <c r="C34" s="138" t="s">
        <v>455</v>
      </c>
      <c r="D34" s="45" t="s">
        <v>10</v>
      </c>
      <c r="E34" s="139"/>
      <c r="F34" s="165"/>
      <c r="G34" s="165"/>
      <c r="H34" s="165"/>
      <c r="I34" s="165"/>
      <c r="J34" s="165"/>
      <c r="K34" s="165"/>
    </row>
    <row r="35" spans="2:11" ht="24.75" customHeight="1">
      <c r="B35" s="137" t="s">
        <v>476</v>
      </c>
      <c r="C35" s="140" t="s">
        <v>441</v>
      </c>
      <c r="D35" s="45" t="s">
        <v>10</v>
      </c>
      <c r="E35" s="139"/>
      <c r="F35" s="165"/>
      <c r="G35" s="165"/>
      <c r="H35" s="165"/>
      <c r="I35" s="165"/>
      <c r="J35" s="165"/>
      <c r="K35" s="165"/>
    </row>
    <row r="36" spans="2:11" ht="21" customHeight="1">
      <c r="B36" s="137" t="s">
        <v>477</v>
      </c>
      <c r="C36" s="138" t="s">
        <v>290</v>
      </c>
      <c r="D36" s="45" t="s">
        <v>10</v>
      </c>
      <c r="E36" s="139"/>
      <c r="F36" s="165"/>
      <c r="G36" s="165"/>
      <c r="H36" s="165"/>
      <c r="I36" s="165"/>
      <c r="J36" s="165"/>
      <c r="K36" s="165"/>
    </row>
    <row r="37" spans="2:11" ht="35.25" customHeight="1">
      <c r="B37" s="137" t="s">
        <v>478</v>
      </c>
      <c r="C37" s="138" t="s">
        <v>291</v>
      </c>
      <c r="D37" s="45" t="s">
        <v>10</v>
      </c>
      <c r="E37" s="139"/>
      <c r="F37" s="165"/>
      <c r="G37" s="165"/>
      <c r="H37" s="165"/>
      <c r="I37" s="165"/>
      <c r="J37" s="165"/>
      <c r="K37" s="165"/>
    </row>
    <row r="38" spans="2:11" ht="54" customHeight="1">
      <c r="B38" s="137" t="s">
        <v>479</v>
      </c>
      <c r="C38" s="138" t="s">
        <v>296</v>
      </c>
      <c r="D38" s="45" t="s">
        <v>10</v>
      </c>
      <c r="E38" s="139"/>
      <c r="F38" s="165"/>
      <c r="G38" s="165"/>
      <c r="H38" s="165"/>
      <c r="I38" s="165"/>
      <c r="J38" s="165"/>
      <c r="K38" s="165"/>
    </row>
    <row r="39" spans="2:11" ht="24.75" customHeight="1">
      <c r="B39" s="137" t="s">
        <v>480</v>
      </c>
      <c r="C39" s="138" t="s">
        <v>297</v>
      </c>
      <c r="D39" s="45" t="s">
        <v>10</v>
      </c>
      <c r="E39" s="139"/>
      <c r="F39" s="165"/>
      <c r="G39" s="165"/>
      <c r="H39" s="165"/>
      <c r="I39" s="165"/>
      <c r="J39" s="165"/>
      <c r="K39" s="165"/>
    </row>
    <row r="40" spans="2:11" ht="23.25" customHeight="1">
      <c r="B40" s="137" t="s">
        <v>481</v>
      </c>
      <c r="C40" s="138" t="s">
        <v>298</v>
      </c>
      <c r="D40" s="45" t="s">
        <v>10</v>
      </c>
      <c r="E40" s="139"/>
      <c r="F40" s="165"/>
      <c r="G40" s="165"/>
      <c r="H40" s="165"/>
      <c r="I40" s="165"/>
      <c r="J40" s="165"/>
      <c r="K40" s="165"/>
    </row>
    <row r="41" spans="2:11" ht="52.5" customHeight="1">
      <c r="B41" s="137" t="s">
        <v>482</v>
      </c>
      <c r="C41" s="138" t="s">
        <v>515</v>
      </c>
      <c r="D41" s="45" t="s">
        <v>10</v>
      </c>
      <c r="E41" s="139"/>
      <c r="F41" s="165"/>
      <c r="G41" s="165"/>
      <c r="H41" s="165"/>
      <c r="I41" s="165"/>
      <c r="J41" s="165"/>
      <c r="K41" s="165"/>
    </row>
    <row r="42" spans="2:11" ht="18.75">
      <c r="B42" s="137" t="s">
        <v>483</v>
      </c>
      <c r="C42" s="138" t="s">
        <v>299</v>
      </c>
      <c r="D42" s="45" t="s">
        <v>10</v>
      </c>
      <c r="E42" s="139"/>
      <c r="F42" s="165"/>
      <c r="G42" s="165"/>
      <c r="H42" s="165"/>
      <c r="I42" s="165"/>
      <c r="J42" s="165"/>
      <c r="K42" s="165"/>
    </row>
    <row r="43" spans="2:11" ht="36" customHeight="1">
      <c r="B43" s="137" t="s">
        <v>484</v>
      </c>
      <c r="C43" s="138" t="s">
        <v>300</v>
      </c>
      <c r="D43" s="45" t="s">
        <v>10</v>
      </c>
      <c r="E43" s="139"/>
      <c r="F43" s="165"/>
      <c r="G43" s="165"/>
      <c r="H43" s="165"/>
      <c r="I43" s="165"/>
      <c r="J43" s="165"/>
      <c r="K43" s="165"/>
    </row>
    <row r="44" spans="2:11" ht="18.75">
      <c r="B44" s="137" t="s">
        <v>485</v>
      </c>
      <c r="C44" s="138" t="s">
        <v>301</v>
      </c>
      <c r="D44" s="45" t="s">
        <v>10</v>
      </c>
      <c r="E44" s="139"/>
      <c r="F44" s="165"/>
      <c r="G44" s="165"/>
      <c r="H44" s="165"/>
      <c r="I44" s="165"/>
      <c r="J44" s="165"/>
      <c r="K44" s="165"/>
    </row>
    <row r="45" spans="2:11" ht="34.5" customHeight="1">
      <c r="B45" s="137" t="s">
        <v>486</v>
      </c>
      <c r="C45" s="138" t="s">
        <v>302</v>
      </c>
      <c r="D45" s="45" t="s">
        <v>10</v>
      </c>
      <c r="E45" s="139"/>
      <c r="F45" s="165"/>
      <c r="G45" s="165"/>
      <c r="H45" s="165"/>
      <c r="I45" s="165"/>
      <c r="J45" s="165"/>
      <c r="K45" s="165"/>
    </row>
    <row r="46" spans="2:11" ht="21" customHeight="1">
      <c r="B46" s="137" t="s">
        <v>487</v>
      </c>
      <c r="C46" s="138" t="s">
        <v>456</v>
      </c>
      <c r="D46" s="45" t="s">
        <v>10</v>
      </c>
      <c r="E46" s="139"/>
      <c r="F46" s="165"/>
      <c r="G46" s="165"/>
      <c r="H46" s="165"/>
      <c r="I46" s="165"/>
      <c r="J46" s="165"/>
      <c r="K46" s="165"/>
    </row>
    <row r="47" spans="2:11" ht="20.25" customHeight="1">
      <c r="B47" s="137" t="s">
        <v>488</v>
      </c>
      <c r="C47" s="138" t="s">
        <v>303</v>
      </c>
      <c r="D47" s="45" t="s">
        <v>10</v>
      </c>
      <c r="E47" s="139"/>
      <c r="F47" s="165"/>
      <c r="G47" s="165"/>
      <c r="H47" s="165"/>
      <c r="I47" s="165"/>
      <c r="J47" s="165"/>
      <c r="K47" s="165"/>
    </row>
    <row r="48" spans="2:11" ht="33.75" customHeight="1">
      <c r="B48" s="137" t="s">
        <v>489</v>
      </c>
      <c r="C48" s="138" t="s">
        <v>304</v>
      </c>
      <c r="D48" s="45" t="s">
        <v>10</v>
      </c>
      <c r="E48" s="139"/>
      <c r="F48" s="165"/>
      <c r="G48" s="165"/>
      <c r="H48" s="165"/>
      <c r="I48" s="165"/>
      <c r="J48" s="165"/>
      <c r="K48" s="165"/>
    </row>
    <row r="49" spans="2:11" ht="66.75" customHeight="1">
      <c r="B49" s="137" t="s">
        <v>490</v>
      </c>
      <c r="C49" s="138" t="s">
        <v>442</v>
      </c>
      <c r="D49" s="45" t="s">
        <v>10</v>
      </c>
      <c r="E49" s="139"/>
      <c r="F49" s="165"/>
      <c r="G49" s="165"/>
      <c r="H49" s="165"/>
      <c r="I49" s="165"/>
      <c r="J49" s="165"/>
      <c r="K49" s="165"/>
    </row>
    <row r="50" spans="2:11" ht="18.75">
      <c r="B50" s="137" t="s">
        <v>491</v>
      </c>
      <c r="C50" s="138" t="s">
        <v>308</v>
      </c>
      <c r="D50" s="45" t="s">
        <v>10</v>
      </c>
      <c r="E50" s="139"/>
      <c r="F50" s="165"/>
      <c r="G50" s="165"/>
      <c r="H50" s="165"/>
      <c r="I50" s="165"/>
      <c r="J50" s="165"/>
      <c r="K50" s="165"/>
    </row>
    <row r="51" spans="2:11" ht="18.75">
      <c r="B51" s="137" t="s">
        <v>492</v>
      </c>
      <c r="C51" s="138" t="s">
        <v>309</v>
      </c>
      <c r="D51" s="45" t="s">
        <v>10</v>
      </c>
      <c r="E51" s="139"/>
      <c r="F51" s="165"/>
      <c r="G51" s="165"/>
      <c r="H51" s="165"/>
      <c r="I51" s="165"/>
      <c r="J51" s="165"/>
      <c r="K51" s="165"/>
    </row>
    <row r="52" spans="2:11" ht="18.75">
      <c r="B52" s="137" t="s">
        <v>493</v>
      </c>
      <c r="C52" s="138" t="s">
        <v>443</v>
      </c>
      <c r="D52" s="45" t="s">
        <v>10</v>
      </c>
      <c r="E52" s="139"/>
      <c r="F52" s="165"/>
      <c r="G52" s="165"/>
      <c r="H52" s="165"/>
      <c r="I52" s="165"/>
      <c r="J52" s="165"/>
      <c r="K52" s="165"/>
    </row>
    <row r="53" spans="2:11" ht="101.25" customHeight="1">
      <c r="B53" s="137" t="s">
        <v>494</v>
      </c>
      <c r="C53" s="138" t="s">
        <v>516</v>
      </c>
      <c r="D53" s="45"/>
      <c r="E53" s="139"/>
      <c r="F53" s="165"/>
      <c r="G53" s="165"/>
      <c r="H53" s="165"/>
      <c r="I53" s="165"/>
      <c r="J53" s="165"/>
      <c r="K53" s="165"/>
    </row>
    <row r="54" spans="2:11" ht="85.5" customHeight="1">
      <c r="B54" s="137" t="s">
        <v>495</v>
      </c>
      <c r="C54" s="138" t="s">
        <v>517</v>
      </c>
      <c r="D54" s="45"/>
      <c r="E54" s="139"/>
      <c r="F54" s="165"/>
      <c r="G54" s="165"/>
      <c r="H54" s="165"/>
      <c r="I54" s="165"/>
      <c r="J54" s="165"/>
      <c r="K54" s="165"/>
    </row>
    <row r="55" spans="2:11" ht="18.75">
      <c r="B55" s="137" t="s">
        <v>518</v>
      </c>
      <c r="C55" s="138" t="s">
        <v>413</v>
      </c>
      <c r="D55" s="45" t="s">
        <v>10</v>
      </c>
      <c r="E55" s="139"/>
      <c r="F55" s="165"/>
      <c r="G55" s="165"/>
      <c r="H55" s="165"/>
      <c r="I55" s="165"/>
      <c r="J55" s="165"/>
      <c r="K55" s="165"/>
    </row>
    <row r="56" spans="2:11" ht="18.75">
      <c r="B56" s="278" t="s">
        <v>519</v>
      </c>
      <c r="C56" s="161" t="s">
        <v>80</v>
      </c>
      <c r="D56" s="162" t="s">
        <v>10</v>
      </c>
      <c r="E56" s="163"/>
      <c r="F56" s="165"/>
      <c r="G56" s="165"/>
      <c r="H56" s="165"/>
      <c r="I56" s="165"/>
      <c r="J56" s="165"/>
      <c r="K56" s="165"/>
    </row>
    <row r="57" spans="2:11" ht="18.75">
      <c r="B57" s="137" t="s">
        <v>80</v>
      </c>
      <c r="C57" s="138" t="s">
        <v>307</v>
      </c>
      <c r="D57" s="45" t="s">
        <v>10</v>
      </c>
      <c r="E57" s="142"/>
      <c r="F57" s="165"/>
      <c r="G57" s="165"/>
      <c r="H57" s="165"/>
      <c r="I57" s="165"/>
      <c r="J57" s="165"/>
      <c r="K57" s="165"/>
    </row>
    <row r="58" spans="2:11" s="78" customFormat="1">
      <c r="B58"/>
      <c r="C58"/>
      <c r="D58"/>
      <c r="E58"/>
      <c r="F58"/>
      <c r="G58"/>
      <c r="H58"/>
      <c r="I58"/>
      <c r="J58"/>
      <c r="K58"/>
    </row>
    <row r="59" spans="2:11" ht="9" customHeight="1"/>
    <row r="60" spans="2:11" ht="12.75" customHeight="1"/>
    <row r="61" spans="2:11" ht="23.25">
      <c r="C61" s="329" t="s">
        <v>578</v>
      </c>
      <c r="D61" s="330"/>
      <c r="E61" s="330"/>
      <c r="F61" s="330"/>
      <c r="G61" s="330"/>
      <c r="H61" s="330"/>
      <c r="I61" s="437"/>
      <c r="J61" s="437"/>
    </row>
    <row r="62" spans="2:11" ht="23.25">
      <c r="C62" s="331"/>
      <c r="D62" s="330"/>
      <c r="E62" s="330"/>
      <c r="F62" s="330"/>
      <c r="G62" s="330"/>
      <c r="H62" s="330"/>
      <c r="I62" s="463" t="s">
        <v>79</v>
      </c>
      <c r="J62" s="463"/>
    </row>
    <row r="63" spans="2:11" ht="23.25">
      <c r="C63" s="333"/>
      <c r="D63" s="330"/>
      <c r="E63" s="330"/>
      <c r="F63" s="330"/>
      <c r="G63" s="330"/>
      <c r="H63" s="330"/>
      <c r="I63" s="437"/>
      <c r="J63" s="437"/>
    </row>
    <row r="64" spans="2:11" ht="23.25">
      <c r="C64" s="333"/>
      <c r="D64" s="330"/>
      <c r="E64" s="330"/>
      <c r="F64" s="330"/>
      <c r="G64" s="330"/>
      <c r="H64" s="330"/>
      <c r="I64" s="463" t="s">
        <v>579</v>
      </c>
      <c r="J64" s="463"/>
    </row>
    <row r="65" spans="3:12" ht="18.75">
      <c r="C65" s="333"/>
      <c r="D65" s="333"/>
      <c r="E65" s="333"/>
      <c r="F65" s="333"/>
      <c r="G65" s="333"/>
      <c r="H65" s="333"/>
      <c r="I65" s="437"/>
      <c r="J65" s="437"/>
    </row>
    <row r="66" spans="3:12" ht="18.75">
      <c r="C66" s="333"/>
      <c r="D66" s="333"/>
      <c r="E66" s="333"/>
      <c r="F66" s="333"/>
      <c r="G66" s="333"/>
      <c r="H66" s="333"/>
      <c r="I66" s="463" t="s">
        <v>580</v>
      </c>
      <c r="J66" s="463"/>
    </row>
    <row r="71" spans="3:12" ht="12.75" customHeight="1"/>
    <row r="72" spans="3:12" ht="19.5" customHeight="1"/>
    <row r="75" spans="3:12" ht="16.5">
      <c r="L75" s="32"/>
    </row>
  </sheetData>
  <mergeCells count="17">
    <mergeCell ref="D5:E5"/>
    <mergeCell ref="I2:K2"/>
    <mergeCell ref="I1:K1"/>
    <mergeCell ref="I61:J61"/>
    <mergeCell ref="B3:K3"/>
    <mergeCell ref="I8:K9"/>
    <mergeCell ref="B8:B10"/>
    <mergeCell ref="C8:C10"/>
    <mergeCell ref="F8:H9"/>
    <mergeCell ref="D8:D10"/>
    <mergeCell ref="E8:E10"/>
    <mergeCell ref="B6:J6"/>
    <mergeCell ref="I62:J62"/>
    <mergeCell ref="I63:J63"/>
    <mergeCell ref="I64:J64"/>
    <mergeCell ref="I65:J65"/>
    <mergeCell ref="I66:J66"/>
  </mergeCells>
  <phoneticPr fontId="0" type="noConversion"/>
  <conditionalFormatting sqref="F5">
    <cfRule type="cellIs" dxfId="9" priority="1" operator="equal">
      <formula>0</formula>
    </cfRule>
  </conditionalFormatting>
  <conditionalFormatting sqref="I19:K23">
    <cfRule type="cellIs" dxfId="8" priority="3" operator="equal">
      <formula>0</formula>
    </cfRule>
  </conditionalFormatting>
  <dataValidations count="2">
    <dataValidation type="list" allowBlank="1" showInputMessage="1" showErrorMessage="1" sqref="F5" xr:uid="{DA4AB3F7-4385-4941-B76A-C3B6AEE23534}">
      <formula1>"оберіть період, березень, червень, вересень, грудень"</formula1>
    </dataValidation>
    <dataValidation type="list" allowBlank="1" showInputMessage="1" showErrorMessage="1" sqref="G5" xr:uid="{67A1DFBC-B001-4575-B1EF-EADB824ED678}">
      <formula1>"оберіть рік, 2025, 2026, 2027, 2028, 2029, 2030, 2031, 2032, 2033, 2034, 2035"</formula1>
    </dataValidation>
  </dataValidations>
  <printOptions horizontalCentered="1"/>
  <pageMargins left="0" right="0" top="0" bottom="0" header="0" footer="0"/>
  <pageSetup paperSize="9" scale="39" orientation="portrait" r:id="rId1"/>
  <ignoredErrors>
    <ignoredError sqref="B12 B15:B16 B25:B29 B33:B37 B38:B43" twoDigitTextYear="1"/>
    <ignoredError sqref="E16 E12 B19 E24 E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DAD2-869B-44E5-BBD8-35E8361E0832}">
  <dimension ref="B1:J94"/>
  <sheetViews>
    <sheetView showGridLines="0" zoomScale="75" zoomScaleNormal="75" zoomScaleSheetLayoutView="70" workbookViewId="0">
      <selection activeCell="D6" sqref="D6:H6"/>
    </sheetView>
  </sheetViews>
  <sheetFormatPr defaultRowHeight="12.75"/>
  <cols>
    <col min="1" max="1" width="2.5" customWidth="1"/>
    <col min="2" max="2" width="15" customWidth="1"/>
    <col min="3" max="3" width="43.83203125" customWidth="1"/>
    <col min="4" max="4" width="8.33203125" customWidth="1"/>
    <col min="5" max="10" width="24.1640625" customWidth="1"/>
    <col min="11" max="11" width="5.83203125" customWidth="1"/>
  </cols>
  <sheetData>
    <row r="1" spans="2:10" ht="24.75" customHeight="1">
      <c r="D1" s="29"/>
      <c r="E1" s="29"/>
      <c r="F1" s="29"/>
      <c r="H1" s="483" t="s">
        <v>329</v>
      </c>
      <c r="I1" s="483"/>
      <c r="J1" s="483"/>
    </row>
    <row r="2" spans="2:10" ht="36" customHeight="1">
      <c r="B2" s="47"/>
      <c r="C2" s="47"/>
      <c r="D2" s="29"/>
      <c r="E2" s="29"/>
      <c r="F2" s="29"/>
      <c r="G2" s="47"/>
      <c r="H2" s="477" t="s">
        <v>311</v>
      </c>
      <c r="I2" s="477"/>
      <c r="J2" s="477"/>
    </row>
    <row r="3" spans="2:10" ht="14.25" customHeight="1">
      <c r="B3" s="47"/>
      <c r="C3" s="47"/>
      <c r="D3" s="29"/>
      <c r="E3" s="29"/>
      <c r="F3" s="29"/>
      <c r="G3" s="29"/>
      <c r="H3" s="29"/>
      <c r="I3" s="29"/>
      <c r="J3" s="29"/>
    </row>
    <row r="4" spans="2:10" ht="18.75">
      <c r="B4" s="492" t="s">
        <v>597</v>
      </c>
      <c r="C4" s="493"/>
      <c r="D4" s="493"/>
      <c r="E4" s="493"/>
      <c r="F4" s="493"/>
      <c r="G4" s="493"/>
      <c r="H4" s="493"/>
      <c r="I4" s="493"/>
      <c r="J4" s="493"/>
    </row>
    <row r="5" spans="2:10" ht="12" customHeight="1">
      <c r="B5" s="310"/>
      <c r="C5" s="311"/>
      <c r="D5" s="311"/>
      <c r="E5" s="311"/>
      <c r="F5" s="311"/>
      <c r="G5" s="311"/>
      <c r="H5" s="311"/>
      <c r="I5" s="311"/>
      <c r="J5" s="311"/>
    </row>
    <row r="6" spans="2:10" ht="24" customHeight="1">
      <c r="B6" s="312"/>
      <c r="C6" s="312"/>
      <c r="D6" s="464" t="s">
        <v>581</v>
      </c>
      <c r="E6" s="464"/>
      <c r="F6" s="336" t="s">
        <v>582</v>
      </c>
      <c r="G6" s="337" t="s">
        <v>584</v>
      </c>
      <c r="H6" s="5" t="s">
        <v>583</v>
      </c>
      <c r="I6" s="5"/>
      <c r="J6" s="312"/>
    </row>
    <row r="7" spans="2:10" ht="16.5" customHeight="1">
      <c r="B7" s="476" t="s">
        <v>171</v>
      </c>
      <c r="C7" s="487"/>
      <c r="D7" s="487"/>
      <c r="E7" s="487"/>
      <c r="F7" s="487"/>
      <c r="G7" s="487"/>
      <c r="H7" s="487"/>
      <c r="I7" s="487"/>
      <c r="J7" s="487"/>
    </row>
    <row r="8" spans="2:10" ht="15" customHeight="1"/>
    <row r="9" spans="2:10" ht="39.75" customHeight="1">
      <c r="B9" s="478" t="s">
        <v>458</v>
      </c>
      <c r="C9" s="481" t="s">
        <v>58</v>
      </c>
      <c r="D9" s="481" t="s">
        <v>4</v>
      </c>
      <c r="E9" s="488" t="s">
        <v>166</v>
      </c>
      <c r="F9" s="489"/>
      <c r="G9" s="490"/>
      <c r="H9" s="490"/>
      <c r="I9" s="490"/>
      <c r="J9" s="491"/>
    </row>
    <row r="10" spans="2:10" ht="32.25" customHeight="1">
      <c r="B10" s="479"/>
      <c r="C10" s="482"/>
      <c r="D10" s="482"/>
      <c r="E10" s="484" t="s">
        <v>319</v>
      </c>
      <c r="F10" s="485"/>
      <c r="G10" s="486"/>
      <c r="H10" s="484" t="s">
        <v>77</v>
      </c>
      <c r="I10" s="485"/>
      <c r="J10" s="486"/>
    </row>
    <row r="11" spans="2:10" ht="46.5" customHeight="1">
      <c r="B11" s="480"/>
      <c r="C11" s="480"/>
      <c r="D11" s="480"/>
      <c r="E11" s="94" t="s">
        <v>414</v>
      </c>
      <c r="F11" s="95" t="s">
        <v>415</v>
      </c>
      <c r="G11" s="96" t="s">
        <v>10</v>
      </c>
      <c r="H11" s="94" t="s">
        <v>414</v>
      </c>
      <c r="I11" s="95" t="s">
        <v>415</v>
      </c>
      <c r="J11" s="96" t="s">
        <v>10</v>
      </c>
    </row>
    <row r="12" spans="2:10" ht="16.5" customHeight="1">
      <c r="B12" s="198" t="s">
        <v>6</v>
      </c>
      <c r="C12" s="198" t="s">
        <v>7</v>
      </c>
      <c r="D12" s="198" t="s">
        <v>8</v>
      </c>
      <c r="E12" s="198">
        <v>1</v>
      </c>
      <c r="F12" s="198">
        <v>2</v>
      </c>
      <c r="G12" s="198">
        <v>3</v>
      </c>
      <c r="H12" s="198">
        <v>4</v>
      </c>
      <c r="I12" s="198">
        <v>5</v>
      </c>
      <c r="J12" s="198">
        <v>6</v>
      </c>
    </row>
    <row r="13" spans="2:10" ht="24" customHeight="1">
      <c r="B13" s="97" t="s">
        <v>263</v>
      </c>
      <c r="C13" s="141" t="s">
        <v>264</v>
      </c>
      <c r="D13" s="97" t="s">
        <v>16</v>
      </c>
      <c r="E13" s="249">
        <f>SUM(E14:E20)</f>
        <v>0</v>
      </c>
      <c r="F13" s="46"/>
      <c r="G13" s="249">
        <f>SUM(G14:G20)</f>
        <v>0</v>
      </c>
      <c r="H13" s="249">
        <f>SUM(H14:H20)</f>
        <v>0</v>
      </c>
      <c r="I13" s="46"/>
      <c r="J13" s="249">
        <f>SUM(J14:J20)</f>
        <v>0</v>
      </c>
    </row>
    <row r="14" spans="2:10" ht="27" customHeight="1">
      <c r="B14" s="182" t="s">
        <v>397</v>
      </c>
      <c r="C14" s="183" t="s">
        <v>322</v>
      </c>
      <c r="D14" s="184"/>
      <c r="E14" s="46"/>
      <c r="F14" s="46"/>
      <c r="G14" s="46"/>
      <c r="H14" s="46"/>
      <c r="I14" s="46"/>
      <c r="J14" s="46"/>
    </row>
    <row r="15" spans="2:10" ht="22.5" customHeight="1">
      <c r="B15" s="182" t="s">
        <v>398</v>
      </c>
      <c r="C15" s="183" t="s">
        <v>323</v>
      </c>
      <c r="D15" s="184"/>
      <c r="E15" s="46"/>
      <c r="F15" s="46"/>
      <c r="G15" s="46"/>
      <c r="H15" s="46"/>
      <c r="I15" s="46"/>
      <c r="J15" s="46"/>
    </row>
    <row r="16" spans="2:10" ht="35.25" customHeight="1">
      <c r="B16" s="182" t="s">
        <v>399</v>
      </c>
      <c r="C16" s="183" t="s">
        <v>324</v>
      </c>
      <c r="D16" s="184"/>
      <c r="E16" s="46"/>
      <c r="F16" s="46"/>
      <c r="G16" s="46"/>
      <c r="H16" s="46"/>
      <c r="I16" s="46"/>
      <c r="J16" s="46"/>
    </row>
    <row r="17" spans="2:10" ht="21.75" customHeight="1">
      <c r="B17" s="182" t="s">
        <v>400</v>
      </c>
      <c r="C17" s="183" t="s">
        <v>325</v>
      </c>
      <c r="D17" s="184"/>
      <c r="E17" s="46"/>
      <c r="F17" s="46"/>
      <c r="G17" s="46"/>
      <c r="H17" s="46"/>
      <c r="I17" s="46"/>
      <c r="J17" s="46"/>
    </row>
    <row r="18" spans="2:10" ht="27.75" customHeight="1">
      <c r="B18" s="182" t="s">
        <v>401</v>
      </c>
      <c r="C18" s="183" t="s">
        <v>326</v>
      </c>
      <c r="D18" s="184"/>
      <c r="E18" s="46"/>
      <c r="F18" s="46"/>
      <c r="G18" s="46"/>
      <c r="H18" s="46"/>
      <c r="I18" s="46"/>
      <c r="J18" s="46"/>
    </row>
    <row r="19" spans="2:10" ht="27" customHeight="1">
      <c r="B19" s="182" t="s">
        <v>402</v>
      </c>
      <c r="C19" s="183" t="s">
        <v>327</v>
      </c>
      <c r="D19" s="184"/>
      <c r="E19" s="46"/>
      <c r="F19" s="46"/>
      <c r="G19" s="46"/>
      <c r="H19" s="46"/>
      <c r="I19" s="46"/>
      <c r="J19" s="46"/>
    </row>
    <row r="20" spans="2:10" ht="27" customHeight="1">
      <c r="B20" s="182" t="s">
        <v>403</v>
      </c>
      <c r="C20" s="183" t="s">
        <v>328</v>
      </c>
      <c r="D20" s="184"/>
      <c r="E20" s="46"/>
      <c r="F20" s="46"/>
      <c r="G20" s="46"/>
      <c r="H20" s="46"/>
      <c r="I20" s="46"/>
      <c r="J20" s="46"/>
    </row>
    <row r="21" spans="2:10" ht="20.25" customHeight="1">
      <c r="B21" s="58" t="s">
        <v>80</v>
      </c>
      <c r="C21" s="141" t="s">
        <v>80</v>
      </c>
      <c r="D21" s="184"/>
      <c r="E21" s="46"/>
      <c r="F21" s="46"/>
      <c r="G21" s="46"/>
      <c r="H21" s="46"/>
      <c r="I21" s="46"/>
      <c r="J21" s="46"/>
    </row>
    <row r="22" spans="2:10" ht="34.5" customHeight="1">
      <c r="B22" s="97" t="s">
        <v>266</v>
      </c>
      <c r="C22" s="185" t="s">
        <v>453</v>
      </c>
      <c r="D22" s="97" t="s">
        <v>20</v>
      </c>
      <c r="E22" s="249">
        <f>SUM(E23:E25)</f>
        <v>0</v>
      </c>
      <c r="F22" s="46"/>
      <c r="G22" s="250">
        <f>SUM(G23:G25)</f>
        <v>0</v>
      </c>
      <c r="H22" s="250">
        <f>SUM(H23:H25)</f>
        <v>0</v>
      </c>
      <c r="I22" s="46"/>
      <c r="J22" s="250">
        <f>SUM(J23:J25)</f>
        <v>0</v>
      </c>
    </row>
    <row r="23" spans="2:10" ht="24" customHeight="1">
      <c r="B23" s="137" t="s">
        <v>499</v>
      </c>
      <c r="C23" s="183" t="s">
        <v>502</v>
      </c>
      <c r="D23" s="186"/>
      <c r="E23" s="46"/>
      <c r="F23" s="46"/>
      <c r="G23" s="46"/>
      <c r="H23" s="46"/>
      <c r="I23" s="46"/>
      <c r="J23" s="46"/>
    </row>
    <row r="24" spans="2:10" ht="27.75" customHeight="1">
      <c r="B24" s="137" t="s">
        <v>500</v>
      </c>
      <c r="C24" s="183" t="s">
        <v>503</v>
      </c>
      <c r="D24" s="186"/>
      <c r="E24" s="46"/>
      <c r="F24" s="46"/>
      <c r="G24" s="46"/>
      <c r="H24" s="46"/>
      <c r="I24" s="46"/>
      <c r="J24" s="46"/>
    </row>
    <row r="25" spans="2:10" ht="30.75" customHeight="1">
      <c r="B25" s="137" t="s">
        <v>501</v>
      </c>
      <c r="C25" s="183" t="s">
        <v>504</v>
      </c>
      <c r="D25" s="186"/>
      <c r="E25" s="46"/>
      <c r="F25" s="46"/>
      <c r="G25" s="46"/>
      <c r="H25" s="46"/>
      <c r="I25" s="46"/>
      <c r="J25" s="46"/>
    </row>
    <row r="26" spans="2:10" ht="25.5" customHeight="1">
      <c r="B26" s="187" t="s">
        <v>80</v>
      </c>
      <c r="C26" s="188" t="s">
        <v>80</v>
      </c>
      <c r="D26" s="186"/>
      <c r="E26" s="46"/>
      <c r="F26" s="46"/>
      <c r="G26" s="46"/>
      <c r="H26" s="46"/>
      <c r="I26" s="46"/>
      <c r="J26" s="46"/>
    </row>
    <row r="28" spans="2:10" ht="23.25">
      <c r="C28" s="329" t="s">
        <v>578</v>
      </c>
      <c r="D28" s="330"/>
      <c r="E28" s="330"/>
      <c r="F28" s="330"/>
      <c r="G28" s="330"/>
      <c r="H28" s="330"/>
      <c r="I28" s="437"/>
      <c r="J28" s="437"/>
    </row>
    <row r="29" spans="2:10" ht="23.25">
      <c r="C29" s="331"/>
      <c r="D29" s="330"/>
      <c r="E29" s="330"/>
      <c r="F29" s="330"/>
      <c r="G29" s="330"/>
      <c r="H29" s="330"/>
      <c r="I29" s="463" t="s">
        <v>79</v>
      </c>
      <c r="J29" s="463"/>
    </row>
    <row r="30" spans="2:10" ht="12" customHeight="1">
      <c r="C30" s="333"/>
      <c r="D30" s="330"/>
      <c r="E30" s="330"/>
      <c r="F30" s="330"/>
      <c r="G30" s="330"/>
      <c r="H30" s="330"/>
      <c r="I30" s="437"/>
      <c r="J30" s="437"/>
    </row>
    <row r="31" spans="2:10" ht="23.25">
      <c r="C31" s="333"/>
      <c r="D31" s="330"/>
      <c r="E31" s="330"/>
      <c r="F31" s="330"/>
      <c r="G31" s="330"/>
      <c r="H31" s="330"/>
      <c r="I31" s="463" t="s">
        <v>579</v>
      </c>
      <c r="J31" s="463"/>
    </row>
    <row r="32" spans="2:10" ht="18.75">
      <c r="C32" s="333"/>
      <c r="D32" s="333"/>
      <c r="E32" s="333"/>
      <c r="F32" s="333"/>
      <c r="G32" s="333"/>
      <c r="H32" s="333"/>
      <c r="I32" s="437"/>
      <c r="J32" s="437"/>
    </row>
    <row r="33" spans="3:10" ht="18.75">
      <c r="C33" s="333"/>
      <c r="D33" s="333"/>
      <c r="E33" s="333"/>
      <c r="F33" s="333"/>
      <c r="G33" s="333"/>
      <c r="H33" s="333"/>
      <c r="I33" s="463" t="s">
        <v>580</v>
      </c>
      <c r="J33" s="463"/>
    </row>
    <row r="37" spans="3:10" ht="16.5">
      <c r="C37" s="38"/>
      <c r="D37" s="30"/>
      <c r="E37" s="30"/>
      <c r="F37" s="30"/>
      <c r="G37" s="30"/>
      <c r="H37" s="30"/>
      <c r="I37" s="30"/>
      <c r="J37" s="30"/>
    </row>
    <row r="38" spans="3:10" ht="16.5">
      <c r="C38" s="38"/>
      <c r="D38" s="30"/>
      <c r="E38" s="30"/>
      <c r="F38" s="30"/>
      <c r="G38" s="30"/>
      <c r="H38" s="30"/>
      <c r="I38" s="30"/>
      <c r="J38" s="30"/>
    </row>
    <row r="39" spans="3:10" ht="16.5">
      <c r="C39" s="38"/>
      <c r="D39" s="30"/>
      <c r="E39" s="30"/>
      <c r="F39" s="30"/>
      <c r="G39" s="30"/>
      <c r="H39" s="30"/>
      <c r="I39" s="30"/>
      <c r="J39" s="30"/>
    </row>
    <row r="40" spans="3:10" ht="16.5">
      <c r="C40" s="38"/>
      <c r="D40" s="30"/>
      <c r="E40" s="30"/>
      <c r="F40" s="30"/>
      <c r="G40" s="30"/>
      <c r="H40" s="30"/>
      <c r="I40" s="30"/>
      <c r="J40" s="30"/>
    </row>
    <row r="41" spans="3:10" ht="16.5">
      <c r="C41" s="38"/>
      <c r="D41" s="30"/>
      <c r="E41" s="30"/>
      <c r="F41" s="30"/>
      <c r="G41" s="30"/>
      <c r="H41" s="30"/>
      <c r="I41" s="30"/>
      <c r="J41" s="30"/>
    </row>
    <row r="42" spans="3:10" ht="16.5">
      <c r="C42" s="38"/>
      <c r="D42" s="30"/>
      <c r="E42" s="30"/>
      <c r="F42" s="30"/>
      <c r="G42" s="30"/>
      <c r="H42" s="30"/>
      <c r="I42" s="30"/>
      <c r="J42" s="30"/>
    </row>
    <row r="43" spans="3:10" ht="16.5">
      <c r="C43" s="38"/>
      <c r="D43" s="30"/>
      <c r="E43" s="30"/>
      <c r="F43" s="30"/>
      <c r="G43" s="30"/>
      <c r="H43" s="30"/>
      <c r="I43" s="30"/>
      <c r="J43" s="30"/>
    </row>
    <row r="44" spans="3:10" ht="16.5">
      <c r="C44" s="38"/>
      <c r="D44" s="30"/>
      <c r="E44" s="30"/>
      <c r="F44" s="30"/>
      <c r="G44" s="30"/>
      <c r="H44" s="30"/>
      <c r="I44" s="30"/>
      <c r="J44" s="30"/>
    </row>
    <row r="45" spans="3:10" ht="16.5">
      <c r="C45" s="38"/>
      <c r="D45" s="30"/>
      <c r="E45" s="30"/>
      <c r="F45" s="30"/>
      <c r="G45" s="30"/>
      <c r="H45" s="30"/>
      <c r="I45" s="30"/>
      <c r="J45" s="30"/>
    </row>
    <row r="46" spans="3:10" ht="16.5">
      <c r="C46" s="38"/>
      <c r="D46" s="30"/>
      <c r="E46" s="30"/>
      <c r="F46" s="30"/>
      <c r="G46" s="30"/>
      <c r="H46" s="30"/>
      <c r="I46" s="30"/>
      <c r="J46" s="30"/>
    </row>
    <row r="47" spans="3:10" ht="16.5">
      <c r="C47" s="38"/>
      <c r="D47" s="30"/>
      <c r="E47" s="30"/>
      <c r="F47" s="30"/>
      <c r="G47" s="30"/>
      <c r="H47" s="30"/>
      <c r="I47" s="30"/>
      <c r="J47" s="30"/>
    </row>
    <row r="48" spans="3:10" ht="16.5">
      <c r="C48" s="38"/>
      <c r="D48" s="30"/>
      <c r="E48" s="30"/>
      <c r="F48" s="30"/>
      <c r="G48" s="30"/>
      <c r="H48" s="30"/>
      <c r="I48" s="30"/>
      <c r="J48" s="30"/>
    </row>
    <row r="49" spans="3:10" ht="16.5">
      <c r="C49" s="38"/>
      <c r="D49" s="30"/>
      <c r="E49" s="30"/>
      <c r="F49" s="30"/>
      <c r="G49" s="30"/>
      <c r="H49" s="30"/>
      <c r="I49" s="30"/>
      <c r="J49" s="30"/>
    </row>
    <row r="50" spans="3:10" ht="16.5">
      <c r="C50" s="38"/>
      <c r="D50" s="30"/>
      <c r="E50" s="30"/>
      <c r="F50" s="30"/>
      <c r="G50" s="30"/>
      <c r="H50" s="30"/>
      <c r="I50" s="30"/>
      <c r="J50" s="30"/>
    </row>
    <row r="51" spans="3:10" ht="16.5">
      <c r="C51" s="38"/>
      <c r="D51" s="30"/>
      <c r="E51" s="30"/>
      <c r="F51" s="30"/>
      <c r="G51" s="30"/>
      <c r="H51" s="30"/>
      <c r="I51" s="30"/>
      <c r="J51" s="30"/>
    </row>
    <row r="52" spans="3:10" ht="16.5">
      <c r="C52" s="38"/>
      <c r="D52" s="30"/>
      <c r="E52" s="30"/>
      <c r="F52" s="30"/>
      <c r="G52" s="30"/>
      <c r="H52" s="30"/>
      <c r="I52" s="30"/>
      <c r="J52" s="30"/>
    </row>
    <row r="53" spans="3:10" ht="16.5">
      <c r="C53" s="38"/>
      <c r="D53" s="30"/>
      <c r="E53" s="30"/>
      <c r="F53" s="30"/>
      <c r="G53" s="30"/>
      <c r="H53" s="30"/>
      <c r="I53" s="30"/>
      <c r="J53" s="30"/>
    </row>
    <row r="54" spans="3:10" ht="16.5">
      <c r="C54" s="38"/>
      <c r="D54" s="30"/>
      <c r="E54" s="30"/>
      <c r="F54" s="30"/>
      <c r="G54" s="30"/>
      <c r="H54" s="30"/>
      <c r="I54" s="30"/>
      <c r="J54" s="30"/>
    </row>
    <row r="55" spans="3:10" ht="16.5">
      <c r="C55" s="38"/>
      <c r="D55" s="30"/>
      <c r="E55" s="30"/>
      <c r="F55" s="30"/>
      <c r="G55" s="30"/>
      <c r="H55" s="30"/>
      <c r="I55" s="30"/>
      <c r="J55" s="30"/>
    </row>
    <row r="56" spans="3:10" ht="16.5">
      <c r="C56" s="38"/>
      <c r="D56" s="30"/>
      <c r="E56" s="30"/>
      <c r="F56" s="30"/>
      <c r="G56" s="30"/>
      <c r="H56" s="30"/>
      <c r="I56" s="30"/>
      <c r="J56" s="30"/>
    </row>
    <row r="57" spans="3:10" ht="16.5">
      <c r="C57" s="38"/>
      <c r="D57" s="30"/>
      <c r="E57" s="30"/>
      <c r="F57" s="30"/>
      <c r="G57" s="30"/>
      <c r="H57" s="30"/>
      <c r="I57" s="30"/>
      <c r="J57" s="30"/>
    </row>
    <row r="58" spans="3:10" ht="16.5">
      <c r="C58" s="38"/>
      <c r="D58" s="30"/>
      <c r="E58" s="30"/>
      <c r="F58" s="30"/>
      <c r="G58" s="30"/>
      <c r="H58" s="30"/>
      <c r="I58" s="30"/>
      <c r="J58" s="30"/>
    </row>
    <row r="59" spans="3:10" ht="16.5">
      <c r="C59" s="38"/>
      <c r="D59" s="30"/>
      <c r="E59" s="30"/>
      <c r="F59" s="30"/>
      <c r="G59" s="30"/>
      <c r="H59" s="30"/>
      <c r="I59" s="30"/>
      <c r="J59" s="30"/>
    </row>
    <row r="60" spans="3:10" ht="16.5">
      <c r="C60" s="38"/>
      <c r="D60" s="30"/>
      <c r="E60" s="30"/>
      <c r="F60" s="30"/>
      <c r="G60" s="30"/>
      <c r="H60" s="30"/>
      <c r="I60" s="30"/>
      <c r="J60" s="30"/>
    </row>
    <row r="61" spans="3:10" ht="16.5">
      <c r="C61" s="38"/>
      <c r="D61" s="30"/>
      <c r="E61" s="30"/>
      <c r="F61" s="30"/>
      <c r="G61" s="30"/>
      <c r="H61" s="30"/>
      <c r="I61" s="30"/>
      <c r="J61" s="30"/>
    </row>
    <row r="62" spans="3:10" ht="16.5">
      <c r="C62" s="38"/>
      <c r="D62" s="30"/>
      <c r="E62" s="30"/>
      <c r="F62" s="30"/>
      <c r="G62" s="30"/>
      <c r="H62" s="30"/>
      <c r="I62" s="30"/>
      <c r="J62" s="30"/>
    </row>
    <row r="63" spans="3:10" ht="16.5">
      <c r="C63" s="38"/>
    </row>
    <row r="64" spans="3:10" ht="16.5">
      <c r="C64" s="38"/>
    </row>
    <row r="65" spans="3:3" ht="16.5">
      <c r="C65" s="38"/>
    </row>
    <row r="66" spans="3:3" ht="16.5">
      <c r="C66" s="38"/>
    </row>
    <row r="67" spans="3:3" ht="16.5">
      <c r="C67" s="38"/>
    </row>
    <row r="68" spans="3:3" ht="16.5">
      <c r="C68" s="38"/>
    </row>
    <row r="69" spans="3:3" ht="16.5">
      <c r="C69" s="38"/>
    </row>
    <row r="70" spans="3:3" ht="16.5">
      <c r="C70" s="38"/>
    </row>
    <row r="71" spans="3:3" ht="16.5">
      <c r="C71" s="38"/>
    </row>
    <row r="72" spans="3:3" ht="16.5">
      <c r="C72" s="38"/>
    </row>
    <row r="73" spans="3:3" ht="16.5">
      <c r="C73" s="38"/>
    </row>
    <row r="74" spans="3:3" ht="16.5">
      <c r="C74" s="38"/>
    </row>
    <row r="75" spans="3:3" ht="16.5">
      <c r="C75" s="38"/>
    </row>
    <row r="76" spans="3:3" ht="16.5">
      <c r="C76" s="38"/>
    </row>
    <row r="77" spans="3:3" ht="16.5">
      <c r="C77" s="38"/>
    </row>
    <row r="78" spans="3:3" ht="16.5">
      <c r="C78" s="38"/>
    </row>
    <row r="79" spans="3:3" ht="16.5">
      <c r="C79" s="38"/>
    </row>
    <row r="80" spans="3:3" ht="16.5">
      <c r="C80" s="38"/>
    </row>
    <row r="81" spans="3:3" ht="16.5">
      <c r="C81" s="38"/>
    </row>
    <row r="82" spans="3:3" ht="16.5">
      <c r="C82" s="38"/>
    </row>
    <row r="83" spans="3:3" ht="16.5">
      <c r="C83" s="38"/>
    </row>
    <row r="84" spans="3:3" ht="16.5">
      <c r="C84" s="38"/>
    </row>
    <row r="85" spans="3:3" ht="16.5">
      <c r="C85" s="38"/>
    </row>
    <row r="86" spans="3:3" ht="16.5">
      <c r="C86" s="38"/>
    </row>
    <row r="87" spans="3:3" ht="16.5">
      <c r="C87" s="38"/>
    </row>
    <row r="88" spans="3:3" ht="16.5">
      <c r="C88" s="38"/>
    </row>
    <row r="89" spans="3:3" ht="16.5">
      <c r="C89" s="38"/>
    </row>
    <row r="90" spans="3:3" ht="16.5">
      <c r="C90" s="38"/>
    </row>
    <row r="91" spans="3:3" ht="16.5">
      <c r="C91" s="38"/>
    </row>
    <row r="92" spans="3:3" ht="16.5">
      <c r="C92" s="38"/>
    </row>
    <row r="93" spans="3:3" ht="16.5">
      <c r="C93" s="38"/>
    </row>
    <row r="94" spans="3:3" ht="16.5">
      <c r="C94" s="38"/>
    </row>
  </sheetData>
  <mergeCells count="17">
    <mergeCell ref="H2:J2"/>
    <mergeCell ref="B9:B11"/>
    <mergeCell ref="C9:C11"/>
    <mergeCell ref="H1:J1"/>
    <mergeCell ref="E10:G10"/>
    <mergeCell ref="H10:J10"/>
    <mergeCell ref="B7:J7"/>
    <mergeCell ref="D9:D11"/>
    <mergeCell ref="E9:J9"/>
    <mergeCell ref="B4:J4"/>
    <mergeCell ref="I33:J33"/>
    <mergeCell ref="D6:E6"/>
    <mergeCell ref="I28:J28"/>
    <mergeCell ref="I29:J29"/>
    <mergeCell ref="I30:J30"/>
    <mergeCell ref="I31:J31"/>
    <mergeCell ref="I32:J32"/>
  </mergeCells>
  <conditionalFormatting sqref="F6">
    <cfRule type="cellIs" dxfId="7" priority="1" operator="equal">
      <formula>0</formula>
    </cfRule>
  </conditionalFormatting>
  <dataValidations count="2">
    <dataValidation type="list" allowBlank="1" showInputMessage="1" showErrorMessage="1" sqref="G6" xr:uid="{CCCC44BA-73F9-4ED9-A94C-7BEF8857E64A}">
      <formula1>"оберіть рік, 2025, 2026, 2027, 2028, 2029, 2030, 2031, 2032, 2033, 2034, 2035"</formula1>
    </dataValidation>
    <dataValidation type="list" allowBlank="1" showInputMessage="1" showErrorMessage="1" sqref="F6" xr:uid="{B18ABA92-D670-45C0-9378-8763B0046298}">
      <formula1>"оберіть період, березень, червень, вересень, грудень"</formula1>
    </dataValidation>
  </dataValidations>
  <printOptions horizontalCentered="1"/>
  <pageMargins left="0.11811023622047245" right="0.11811023622047245" top="0.15748031496062992" bottom="0.15748031496062992" header="0.19685039370078741" footer="0.11811023622047245"/>
  <pageSetup paperSize="9" scale="50" orientation="portrait" r:id="rId1"/>
  <ignoredErrors>
    <ignoredError sqref="D13 D22" numberStoredAsText="1"/>
    <ignoredError sqref="B13 B2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A2906-F1A5-44F0-B9C6-0399299505F9}">
  <dimension ref="B1:M64"/>
  <sheetViews>
    <sheetView showGridLines="0" zoomScale="60" zoomScaleNormal="60" workbookViewId="0">
      <selection activeCell="F8" sqref="F8:L8"/>
    </sheetView>
  </sheetViews>
  <sheetFormatPr defaultRowHeight="18.75"/>
  <cols>
    <col min="1" max="1" width="5.1640625" style="64" customWidth="1"/>
    <col min="2" max="2" width="10.1640625" style="75" customWidth="1"/>
    <col min="3" max="3" width="71.33203125" style="64" customWidth="1"/>
    <col min="4" max="4" width="10.5" style="64" customWidth="1"/>
    <col min="5" max="5" width="22.5" style="64" customWidth="1"/>
    <col min="6" max="8" width="29.6640625" style="64" customWidth="1"/>
    <col min="9" max="9" width="21.83203125" style="64" customWidth="1"/>
    <col min="10" max="12" width="29.6640625" style="64" customWidth="1"/>
    <col min="13" max="16384" width="9.33203125" style="64"/>
  </cols>
  <sheetData>
    <row r="1" spans="2:13" ht="12.75" customHeight="1"/>
    <row r="2" spans="2:13" s="60" customFormat="1" ht="89.25" customHeight="1">
      <c r="B2" s="74"/>
      <c r="C2" s="61"/>
      <c r="D2" s="61"/>
      <c r="E2" s="62"/>
      <c r="F2" s="63"/>
      <c r="G2" s="76"/>
      <c r="H2" s="76"/>
      <c r="I2" s="63"/>
      <c r="J2" s="63"/>
      <c r="K2" s="494" t="s">
        <v>332</v>
      </c>
      <c r="L2" s="494"/>
    </row>
    <row r="3" spans="2:13" s="60" customFormat="1" ht="33.75" customHeight="1">
      <c r="B3" s="500" t="s">
        <v>95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</row>
    <row r="4" spans="2:13" ht="30.75" customHeight="1">
      <c r="B4" s="358"/>
      <c r="C4" s="358"/>
      <c r="D4" s="358"/>
      <c r="E4" s="499" t="s">
        <v>581</v>
      </c>
      <c r="F4" s="499"/>
      <c r="G4" s="336" t="s">
        <v>582</v>
      </c>
      <c r="H4" s="337" t="s">
        <v>584</v>
      </c>
      <c r="I4" s="359" t="s">
        <v>583</v>
      </c>
      <c r="J4" s="358"/>
      <c r="K4" s="358"/>
    </row>
    <row r="5" spans="2:13" ht="16.5" customHeight="1">
      <c r="B5" s="498" t="s">
        <v>96</v>
      </c>
      <c r="C5" s="498"/>
      <c r="D5" s="498"/>
      <c r="E5" s="498"/>
      <c r="F5" s="498"/>
      <c r="G5" s="498"/>
      <c r="H5" s="498"/>
      <c r="I5" s="498"/>
      <c r="J5" s="498"/>
      <c r="K5" s="498"/>
      <c r="L5" s="498"/>
    </row>
    <row r="6" spans="2:13" ht="25.5" customHeight="1">
      <c r="C6" s="65"/>
      <c r="D6" s="65"/>
      <c r="E6" s="66"/>
      <c r="F6" s="66"/>
      <c r="G6" s="66"/>
      <c r="H6" s="66"/>
    </row>
    <row r="7" spans="2:13" ht="43.5" customHeight="1">
      <c r="B7" s="495" t="s">
        <v>2</v>
      </c>
      <c r="C7" s="497" t="s">
        <v>97</v>
      </c>
      <c r="D7" s="497" t="s">
        <v>98</v>
      </c>
      <c r="E7" s="497" t="s">
        <v>82</v>
      </c>
      <c r="F7" s="497"/>
      <c r="G7" s="497"/>
      <c r="H7" s="497"/>
      <c r="I7" s="497" t="s">
        <v>250</v>
      </c>
      <c r="J7" s="497"/>
      <c r="K7" s="497"/>
      <c r="L7" s="497"/>
    </row>
    <row r="8" spans="2:13" ht="135.75" customHeight="1">
      <c r="B8" s="496"/>
      <c r="C8" s="497"/>
      <c r="D8" s="497"/>
      <c r="E8" s="43" t="s">
        <v>247</v>
      </c>
      <c r="F8" s="43" t="s">
        <v>655</v>
      </c>
      <c r="G8" s="43" t="s">
        <v>656</v>
      </c>
      <c r="H8" s="43" t="s">
        <v>657</v>
      </c>
      <c r="I8" s="43" t="s">
        <v>247</v>
      </c>
      <c r="J8" s="43" t="s">
        <v>655</v>
      </c>
      <c r="K8" s="43" t="s">
        <v>656</v>
      </c>
      <c r="L8" s="43" t="s">
        <v>657</v>
      </c>
      <c r="M8" s="21"/>
    </row>
    <row r="9" spans="2:13" ht="21.75" customHeight="1">
      <c r="B9" s="199" t="s">
        <v>81</v>
      </c>
      <c r="C9" s="200" t="s">
        <v>7</v>
      </c>
      <c r="D9" s="200" t="s">
        <v>8</v>
      </c>
      <c r="E9" s="200">
        <v>1</v>
      </c>
      <c r="F9" s="200">
        <v>2</v>
      </c>
      <c r="G9" s="200">
        <v>3</v>
      </c>
      <c r="H9" s="199">
        <v>4</v>
      </c>
      <c r="I9" s="199">
        <v>5</v>
      </c>
      <c r="J9" s="199">
        <v>6</v>
      </c>
      <c r="K9" s="199">
        <v>7</v>
      </c>
      <c r="L9" s="328">
        <v>8</v>
      </c>
    </row>
    <row r="10" spans="2:13" s="67" customFormat="1" ht="26.1" customHeight="1">
      <c r="B10" s="69">
        <v>1</v>
      </c>
      <c r="C10" s="70" t="s">
        <v>150</v>
      </c>
      <c r="D10" s="71" t="s">
        <v>11</v>
      </c>
      <c r="E10" s="19"/>
      <c r="F10" s="19"/>
      <c r="G10" s="19"/>
      <c r="H10" s="19"/>
      <c r="I10" s="19"/>
      <c r="J10" s="19"/>
      <c r="K10" s="19"/>
      <c r="L10" s="326"/>
    </row>
    <row r="11" spans="2:13" s="67" customFormat="1" ht="26.1" customHeight="1">
      <c r="B11" s="72" t="s">
        <v>12</v>
      </c>
      <c r="C11" s="73" t="s">
        <v>108</v>
      </c>
      <c r="D11" s="72" t="s">
        <v>13</v>
      </c>
      <c r="E11" s="272"/>
      <c r="F11" s="272"/>
      <c r="G11" s="272"/>
      <c r="H11" s="272"/>
      <c r="I11" s="272"/>
      <c r="J11" s="272"/>
      <c r="K11" s="272"/>
      <c r="L11" s="326"/>
    </row>
    <row r="12" spans="2:13" s="67" customFormat="1" ht="26.1" customHeight="1">
      <c r="B12" s="72" t="s">
        <v>26</v>
      </c>
      <c r="C12" s="73" t="s">
        <v>109</v>
      </c>
      <c r="D12" s="72" t="s">
        <v>14</v>
      </c>
      <c r="E12" s="272"/>
      <c r="F12" s="272"/>
      <c r="G12" s="272"/>
      <c r="H12" s="272"/>
      <c r="I12" s="272"/>
      <c r="J12" s="272"/>
      <c r="K12" s="272"/>
      <c r="L12" s="326"/>
    </row>
    <row r="13" spans="2:13" s="67" customFormat="1" ht="26.1" customHeight="1">
      <c r="B13" s="72" t="s">
        <v>60</v>
      </c>
      <c r="C13" s="73" t="s">
        <v>99</v>
      </c>
      <c r="D13" s="72" t="s">
        <v>15</v>
      </c>
      <c r="E13" s="272"/>
      <c r="F13" s="272"/>
      <c r="G13" s="272"/>
      <c r="H13" s="272"/>
      <c r="I13" s="272"/>
      <c r="J13" s="272"/>
      <c r="K13" s="272"/>
      <c r="L13" s="326"/>
    </row>
    <row r="14" spans="2:13" s="67" customFormat="1" ht="26.1" customHeight="1">
      <c r="B14" s="72" t="s">
        <v>61</v>
      </c>
      <c r="C14" s="77" t="s">
        <v>100</v>
      </c>
      <c r="D14" s="72" t="s">
        <v>16</v>
      </c>
      <c r="E14" s="272"/>
      <c r="F14" s="272"/>
      <c r="G14" s="272"/>
      <c r="H14" s="272"/>
      <c r="I14" s="272"/>
      <c r="J14" s="272"/>
      <c r="K14" s="272"/>
      <c r="L14" s="326"/>
    </row>
    <row r="15" spans="2:13" s="67" customFormat="1" ht="26.1" customHeight="1">
      <c r="B15" s="72" t="s">
        <v>62</v>
      </c>
      <c r="C15" s="20" t="s">
        <v>256</v>
      </c>
      <c r="D15" s="72" t="s">
        <v>17</v>
      </c>
      <c r="E15" s="272"/>
      <c r="F15" s="272"/>
      <c r="G15" s="272"/>
      <c r="H15" s="272"/>
      <c r="I15" s="272"/>
      <c r="J15" s="272"/>
      <c r="K15" s="272"/>
      <c r="L15" s="326"/>
    </row>
    <row r="16" spans="2:13" s="67" customFormat="1" ht="26.1" customHeight="1">
      <c r="B16" s="72" t="s">
        <v>63</v>
      </c>
      <c r="C16" s="20" t="s">
        <v>101</v>
      </c>
      <c r="D16" s="72" t="s">
        <v>18</v>
      </c>
      <c r="E16" s="272"/>
      <c r="F16" s="272"/>
      <c r="G16" s="272"/>
      <c r="H16" s="272"/>
      <c r="I16" s="272"/>
      <c r="J16" s="272"/>
      <c r="K16" s="272"/>
      <c r="L16" s="326"/>
    </row>
    <row r="17" spans="2:12" s="67" customFormat="1" ht="26.1" customHeight="1">
      <c r="B17" s="72" t="s">
        <v>149</v>
      </c>
      <c r="C17" s="20" t="s">
        <v>102</v>
      </c>
      <c r="D17" s="72" t="s">
        <v>19</v>
      </c>
      <c r="E17" s="272"/>
      <c r="F17" s="272"/>
      <c r="G17" s="272"/>
      <c r="H17" s="272"/>
      <c r="I17" s="272"/>
      <c r="J17" s="272"/>
      <c r="K17" s="272"/>
      <c r="L17" s="326"/>
    </row>
    <row r="18" spans="2:12" s="67" customFormat="1" ht="26.1" customHeight="1">
      <c r="B18" s="72" t="s">
        <v>148</v>
      </c>
      <c r="C18" s="20" t="s">
        <v>103</v>
      </c>
      <c r="D18" s="72" t="s">
        <v>20</v>
      </c>
      <c r="E18" s="272"/>
      <c r="F18" s="272"/>
      <c r="G18" s="272"/>
      <c r="H18" s="272"/>
      <c r="I18" s="272"/>
      <c r="J18" s="272"/>
      <c r="K18" s="272"/>
      <c r="L18" s="326"/>
    </row>
    <row r="19" spans="2:12" s="67" customFormat="1" ht="26.1" customHeight="1">
      <c r="B19" s="72" t="s">
        <v>147</v>
      </c>
      <c r="C19" s="20" t="s">
        <v>104</v>
      </c>
      <c r="D19" s="72" t="s">
        <v>21</v>
      </c>
      <c r="E19" s="272"/>
      <c r="F19" s="272"/>
      <c r="G19" s="272"/>
      <c r="H19" s="272"/>
      <c r="I19" s="272"/>
      <c r="J19" s="272"/>
      <c r="K19" s="272"/>
      <c r="L19" s="326"/>
    </row>
    <row r="20" spans="2:12" s="67" customFormat="1" ht="26.1" customHeight="1">
      <c r="B20" s="72" t="s">
        <v>146</v>
      </c>
      <c r="C20" s="20" t="s">
        <v>132</v>
      </c>
      <c r="D20" s="72" t="s">
        <v>105</v>
      </c>
      <c r="E20" s="272"/>
      <c r="F20" s="272"/>
      <c r="G20" s="272"/>
      <c r="H20" s="272"/>
      <c r="I20" s="272"/>
      <c r="J20" s="272"/>
      <c r="K20" s="272"/>
      <c r="L20" s="326"/>
    </row>
    <row r="21" spans="2:12" s="67" customFormat="1" ht="26.1" customHeight="1">
      <c r="B21" s="72" t="s">
        <v>84</v>
      </c>
      <c r="C21" s="73" t="s">
        <v>106</v>
      </c>
      <c r="D21" s="72" t="s">
        <v>55</v>
      </c>
      <c r="E21" s="272"/>
      <c r="F21" s="272"/>
      <c r="G21" s="272"/>
      <c r="H21" s="272"/>
      <c r="I21" s="272"/>
      <c r="J21" s="272"/>
      <c r="K21" s="272"/>
      <c r="L21" s="326"/>
    </row>
    <row r="22" spans="2:12" s="67" customFormat="1" ht="26.1" customHeight="1">
      <c r="B22" s="72" t="s">
        <v>145</v>
      </c>
      <c r="C22" s="20" t="s">
        <v>126</v>
      </c>
      <c r="D22" s="72" t="s">
        <v>56</v>
      </c>
      <c r="E22" s="272"/>
      <c r="F22" s="272"/>
      <c r="G22" s="272"/>
      <c r="H22" s="272"/>
      <c r="I22" s="272"/>
      <c r="J22" s="272"/>
      <c r="K22" s="272"/>
      <c r="L22" s="326"/>
    </row>
    <row r="23" spans="2:12" s="67" customFormat="1" ht="26.1" customHeight="1">
      <c r="B23" s="72" t="s">
        <v>144</v>
      </c>
      <c r="C23" s="20" t="s">
        <v>245</v>
      </c>
      <c r="D23" s="72" t="s">
        <v>22</v>
      </c>
      <c r="E23" s="272"/>
      <c r="F23" s="272"/>
      <c r="G23" s="272"/>
      <c r="H23" s="272"/>
      <c r="I23" s="272"/>
      <c r="J23" s="272"/>
      <c r="K23" s="272"/>
      <c r="L23" s="326"/>
    </row>
    <row r="24" spans="2:12" s="67" customFormat="1" ht="26.1" customHeight="1">
      <c r="B24" s="72" t="s">
        <v>143</v>
      </c>
      <c r="C24" s="20" t="s">
        <v>246</v>
      </c>
      <c r="D24" s="72" t="s">
        <v>23</v>
      </c>
      <c r="E24" s="272"/>
      <c r="F24" s="272"/>
      <c r="G24" s="272"/>
      <c r="H24" s="272"/>
      <c r="I24" s="272"/>
      <c r="J24" s="272"/>
      <c r="K24" s="272"/>
      <c r="L24" s="326"/>
    </row>
    <row r="25" spans="2:12" s="67" customFormat="1" ht="25.5" customHeight="1">
      <c r="B25" s="72" t="s">
        <v>142</v>
      </c>
      <c r="C25" s="20" t="s">
        <v>130</v>
      </c>
      <c r="D25" s="72" t="s">
        <v>24</v>
      </c>
      <c r="E25" s="272"/>
      <c r="F25" s="272"/>
      <c r="G25" s="272"/>
      <c r="H25" s="272"/>
      <c r="I25" s="272"/>
      <c r="J25" s="272"/>
      <c r="K25" s="272"/>
      <c r="L25" s="326"/>
    </row>
    <row r="26" spans="2:12" s="67" customFormat="1" ht="25.5" customHeight="1">
      <c r="B26" s="72" t="s">
        <v>141</v>
      </c>
      <c r="C26" s="20" t="s">
        <v>132</v>
      </c>
      <c r="D26" s="72" t="s">
        <v>25</v>
      </c>
      <c r="E26" s="272"/>
      <c r="F26" s="272"/>
      <c r="G26" s="272"/>
      <c r="H26" s="272"/>
      <c r="I26" s="272"/>
      <c r="J26" s="272"/>
      <c r="K26" s="272"/>
      <c r="L26" s="326"/>
    </row>
    <row r="27" spans="2:12" s="68" customFormat="1" ht="25.5" customHeight="1">
      <c r="B27" s="69">
        <v>2</v>
      </c>
      <c r="C27" s="70" t="s">
        <v>107</v>
      </c>
      <c r="D27" s="71" t="s">
        <v>27</v>
      </c>
      <c r="E27" s="19"/>
      <c r="F27" s="19"/>
      <c r="G27" s="19"/>
      <c r="H27" s="19"/>
      <c r="I27" s="19"/>
      <c r="J27" s="19"/>
      <c r="K27" s="19"/>
      <c r="L27" s="327"/>
    </row>
    <row r="28" spans="2:12" s="68" customFormat="1" ht="26.1" customHeight="1">
      <c r="B28" s="72" t="s">
        <v>36</v>
      </c>
      <c r="C28" s="73" t="s">
        <v>108</v>
      </c>
      <c r="D28" s="72" t="s">
        <v>28</v>
      </c>
      <c r="E28" s="272"/>
      <c r="F28" s="272"/>
      <c r="G28" s="272"/>
      <c r="H28" s="272"/>
      <c r="I28" s="272"/>
      <c r="J28" s="272"/>
      <c r="K28" s="272"/>
      <c r="L28" s="327"/>
    </row>
    <row r="29" spans="2:12" s="68" customFormat="1" ht="26.1" customHeight="1">
      <c r="B29" s="72" t="s">
        <v>54</v>
      </c>
      <c r="C29" s="73" t="s">
        <v>109</v>
      </c>
      <c r="D29" s="72" t="s">
        <v>29</v>
      </c>
      <c r="E29" s="272"/>
      <c r="F29" s="272"/>
      <c r="G29" s="272"/>
      <c r="H29" s="272"/>
      <c r="I29" s="272"/>
      <c r="J29" s="272"/>
      <c r="K29" s="272"/>
      <c r="L29" s="327"/>
    </row>
    <row r="30" spans="2:12" s="68" customFormat="1" ht="26.1" customHeight="1">
      <c r="B30" s="72" t="s">
        <v>39</v>
      </c>
      <c r="C30" s="73" t="s">
        <v>99</v>
      </c>
      <c r="D30" s="72" t="s">
        <v>57</v>
      </c>
      <c r="E30" s="272"/>
      <c r="F30" s="272"/>
      <c r="G30" s="272"/>
      <c r="H30" s="272"/>
      <c r="I30" s="272"/>
      <c r="J30" s="272"/>
      <c r="K30" s="272"/>
      <c r="L30" s="327"/>
    </row>
    <row r="31" spans="2:12" s="68" customFormat="1" ht="26.1" customHeight="1">
      <c r="B31" s="72" t="s">
        <v>40</v>
      </c>
      <c r="C31" s="77" t="s">
        <v>100</v>
      </c>
      <c r="D31" s="72" t="s">
        <v>30</v>
      </c>
      <c r="E31" s="272"/>
      <c r="F31" s="272"/>
      <c r="G31" s="272"/>
      <c r="H31" s="272"/>
      <c r="I31" s="272"/>
      <c r="J31" s="272"/>
      <c r="K31" s="272"/>
      <c r="L31" s="327"/>
    </row>
    <row r="32" spans="2:12" s="68" customFormat="1" ht="26.1" customHeight="1">
      <c r="B32" s="72" t="s">
        <v>65</v>
      </c>
      <c r="C32" s="20" t="s">
        <v>256</v>
      </c>
      <c r="D32" s="72" t="s">
        <v>31</v>
      </c>
      <c r="E32" s="272"/>
      <c r="F32" s="272"/>
      <c r="G32" s="272"/>
      <c r="H32" s="272"/>
      <c r="I32" s="272"/>
      <c r="J32" s="272"/>
      <c r="K32" s="272"/>
      <c r="L32" s="327"/>
    </row>
    <row r="33" spans="2:12" s="68" customFormat="1" ht="26.1" customHeight="1">
      <c r="B33" s="72" t="s">
        <v>66</v>
      </c>
      <c r="C33" s="20" t="s">
        <v>101</v>
      </c>
      <c r="D33" s="72" t="s">
        <v>32</v>
      </c>
      <c r="E33" s="272"/>
      <c r="F33" s="272"/>
      <c r="G33" s="272"/>
      <c r="H33" s="272"/>
      <c r="I33" s="272"/>
      <c r="J33" s="272"/>
      <c r="K33" s="272"/>
      <c r="L33" s="327"/>
    </row>
    <row r="34" spans="2:12" s="68" customFormat="1" ht="26.1" customHeight="1">
      <c r="B34" s="72" t="s">
        <v>67</v>
      </c>
      <c r="C34" s="20" t="s">
        <v>103</v>
      </c>
      <c r="D34" s="72" t="s">
        <v>33</v>
      </c>
      <c r="E34" s="272"/>
      <c r="F34" s="272"/>
      <c r="G34" s="272"/>
      <c r="H34" s="272"/>
      <c r="I34" s="272"/>
      <c r="J34" s="272"/>
      <c r="K34" s="272"/>
      <c r="L34" s="327"/>
    </row>
    <row r="35" spans="2:12" s="68" customFormat="1" ht="26.1" customHeight="1">
      <c r="B35" s="72" t="s">
        <v>68</v>
      </c>
      <c r="C35" s="20" t="s">
        <v>102</v>
      </c>
      <c r="D35" s="72" t="s">
        <v>35</v>
      </c>
      <c r="E35" s="272"/>
      <c r="F35" s="272"/>
      <c r="G35" s="272"/>
      <c r="H35" s="272"/>
      <c r="I35" s="272"/>
      <c r="J35" s="272"/>
      <c r="K35" s="272"/>
      <c r="L35" s="327"/>
    </row>
    <row r="36" spans="2:12" s="68" customFormat="1" ht="26.1" customHeight="1">
      <c r="B36" s="72" t="s">
        <v>69</v>
      </c>
      <c r="C36" s="20" t="s">
        <v>104</v>
      </c>
      <c r="D36" s="72" t="s">
        <v>37</v>
      </c>
      <c r="E36" s="272"/>
      <c r="F36" s="272"/>
      <c r="G36" s="272"/>
      <c r="H36" s="272"/>
      <c r="I36" s="272"/>
      <c r="J36" s="272"/>
      <c r="K36" s="272"/>
      <c r="L36" s="327"/>
    </row>
    <row r="37" spans="2:12" s="68" customFormat="1" ht="26.1" customHeight="1">
      <c r="B37" s="72" t="s">
        <v>70</v>
      </c>
      <c r="C37" s="20" t="s">
        <v>132</v>
      </c>
      <c r="D37" s="72" t="s">
        <v>38</v>
      </c>
      <c r="E37" s="272"/>
      <c r="F37" s="272"/>
      <c r="G37" s="272"/>
      <c r="H37" s="272"/>
      <c r="I37" s="272"/>
      <c r="J37" s="272"/>
      <c r="K37" s="272"/>
      <c r="L37" s="327"/>
    </row>
    <row r="38" spans="2:12" s="68" customFormat="1" ht="26.1" customHeight="1">
      <c r="B38" s="72" t="s">
        <v>88</v>
      </c>
      <c r="C38" s="73" t="s">
        <v>106</v>
      </c>
      <c r="D38" s="72" t="s">
        <v>110</v>
      </c>
      <c r="E38" s="272"/>
      <c r="F38" s="272"/>
      <c r="G38" s="272"/>
      <c r="H38" s="272"/>
      <c r="I38" s="272"/>
      <c r="J38" s="272"/>
      <c r="K38" s="272"/>
      <c r="L38" s="327"/>
    </row>
    <row r="39" spans="2:12" s="68" customFormat="1" ht="26.1" customHeight="1">
      <c r="B39" s="72" t="s">
        <v>140</v>
      </c>
      <c r="C39" s="20" t="s">
        <v>248</v>
      </c>
      <c r="D39" s="72" t="s">
        <v>111</v>
      </c>
      <c r="E39" s="272"/>
      <c r="F39" s="272"/>
      <c r="G39" s="272"/>
      <c r="H39" s="272"/>
      <c r="I39" s="272"/>
      <c r="J39" s="272"/>
      <c r="K39" s="272"/>
      <c r="L39" s="327"/>
    </row>
    <row r="40" spans="2:12" s="68" customFormat="1" ht="26.1" customHeight="1">
      <c r="B40" s="72" t="s">
        <v>139</v>
      </c>
      <c r="C40" s="20" t="s">
        <v>132</v>
      </c>
      <c r="D40" s="72" t="s">
        <v>112</v>
      </c>
      <c r="E40" s="272"/>
      <c r="F40" s="272"/>
      <c r="G40" s="272"/>
      <c r="H40" s="272"/>
      <c r="I40" s="272"/>
      <c r="J40" s="272"/>
      <c r="K40" s="272"/>
      <c r="L40" s="327"/>
    </row>
    <row r="41" spans="2:12" s="68" customFormat="1" ht="26.1" customHeight="1">
      <c r="B41" s="71" t="s">
        <v>41</v>
      </c>
      <c r="C41" s="70" t="s">
        <v>113</v>
      </c>
      <c r="D41" s="71" t="s">
        <v>114</v>
      </c>
      <c r="E41" s="19"/>
      <c r="F41" s="19"/>
      <c r="G41" s="19"/>
      <c r="H41" s="19"/>
      <c r="I41" s="19"/>
      <c r="J41" s="19"/>
      <c r="K41" s="19"/>
      <c r="L41" s="327"/>
    </row>
    <row r="42" spans="2:12" s="68" customFormat="1" ht="26.1" customHeight="1">
      <c r="B42" s="72" t="s">
        <v>42</v>
      </c>
      <c r="C42" s="73" t="s">
        <v>108</v>
      </c>
      <c r="D42" s="72" t="s">
        <v>115</v>
      </c>
      <c r="E42" s="272"/>
      <c r="F42" s="272"/>
      <c r="G42" s="272"/>
      <c r="H42" s="272"/>
      <c r="I42" s="272"/>
      <c r="J42" s="272"/>
      <c r="K42" s="272"/>
      <c r="L42" s="327"/>
    </row>
    <row r="43" spans="2:12" s="68" customFormat="1" ht="26.1" customHeight="1">
      <c r="B43" s="72" t="s">
        <v>43</v>
      </c>
      <c r="C43" s="73" t="s">
        <v>109</v>
      </c>
      <c r="D43" s="72" t="s">
        <v>116</v>
      </c>
      <c r="E43" s="272"/>
      <c r="F43" s="272"/>
      <c r="G43" s="272"/>
      <c r="H43" s="272"/>
      <c r="I43" s="272"/>
      <c r="J43" s="272"/>
      <c r="K43" s="272"/>
      <c r="L43" s="327"/>
    </row>
    <row r="44" spans="2:12" s="68" customFormat="1" ht="26.1" customHeight="1">
      <c r="B44" s="72" t="s">
        <v>44</v>
      </c>
      <c r="C44" s="73" t="s">
        <v>99</v>
      </c>
      <c r="D44" s="72" t="s">
        <v>117</v>
      </c>
      <c r="E44" s="272"/>
      <c r="F44" s="272"/>
      <c r="G44" s="272"/>
      <c r="H44" s="272"/>
      <c r="I44" s="272"/>
      <c r="J44" s="272"/>
      <c r="K44" s="272"/>
      <c r="L44" s="327"/>
    </row>
    <row r="45" spans="2:12" s="68" customFormat="1" ht="26.1" customHeight="1">
      <c r="B45" s="72" t="s">
        <v>45</v>
      </c>
      <c r="C45" s="77" t="s">
        <v>100</v>
      </c>
      <c r="D45" s="72" t="s">
        <v>118</v>
      </c>
      <c r="E45" s="272"/>
      <c r="F45" s="272"/>
      <c r="G45" s="272"/>
      <c r="H45" s="272"/>
      <c r="I45" s="272"/>
      <c r="J45" s="272"/>
      <c r="K45" s="272"/>
      <c r="L45" s="327"/>
    </row>
    <row r="46" spans="2:12" s="68" customFormat="1" ht="26.1" customHeight="1">
      <c r="B46" s="72" t="s">
        <v>71</v>
      </c>
      <c r="C46" s="20" t="s">
        <v>256</v>
      </c>
      <c r="D46" s="72" t="s">
        <v>119</v>
      </c>
      <c r="E46" s="272"/>
      <c r="F46" s="272"/>
      <c r="G46" s="272"/>
      <c r="H46" s="272"/>
      <c r="I46" s="272"/>
      <c r="J46" s="272"/>
      <c r="K46" s="272"/>
      <c r="L46" s="327"/>
    </row>
    <row r="47" spans="2:12" s="68" customFormat="1" ht="26.1" customHeight="1">
      <c r="B47" s="72" t="s">
        <v>72</v>
      </c>
      <c r="C47" s="20" t="s">
        <v>101</v>
      </c>
      <c r="D47" s="72" t="s">
        <v>120</v>
      </c>
      <c r="E47" s="272"/>
      <c r="F47" s="272"/>
      <c r="G47" s="272"/>
      <c r="H47" s="272"/>
      <c r="I47" s="272"/>
      <c r="J47" s="272"/>
      <c r="K47" s="272"/>
      <c r="L47" s="327"/>
    </row>
    <row r="48" spans="2:12" s="68" customFormat="1" ht="26.1" customHeight="1">
      <c r="B48" s="72" t="s">
        <v>73</v>
      </c>
      <c r="C48" s="20" t="s">
        <v>103</v>
      </c>
      <c r="D48" s="72" t="s">
        <v>121</v>
      </c>
      <c r="E48" s="272"/>
      <c r="F48" s="272"/>
      <c r="G48" s="272"/>
      <c r="H48" s="272"/>
      <c r="I48" s="272"/>
      <c r="J48" s="272"/>
      <c r="K48" s="272"/>
      <c r="L48" s="327"/>
    </row>
    <row r="49" spans="2:12" s="68" customFormat="1" ht="26.1" customHeight="1">
      <c r="B49" s="72" t="s">
        <v>74</v>
      </c>
      <c r="C49" s="20" t="s">
        <v>102</v>
      </c>
      <c r="D49" s="72" t="s">
        <v>122</v>
      </c>
      <c r="E49" s="272"/>
      <c r="F49" s="272"/>
      <c r="G49" s="272"/>
      <c r="H49" s="272"/>
      <c r="I49" s="272"/>
      <c r="J49" s="272"/>
      <c r="K49" s="272"/>
      <c r="L49" s="327"/>
    </row>
    <row r="50" spans="2:12" s="68" customFormat="1" ht="26.1" customHeight="1">
      <c r="B50" s="72" t="s">
        <v>75</v>
      </c>
      <c r="C50" s="20" t="s">
        <v>104</v>
      </c>
      <c r="D50" s="72" t="s">
        <v>123</v>
      </c>
      <c r="E50" s="272"/>
      <c r="F50" s="272"/>
      <c r="G50" s="272"/>
      <c r="H50" s="272"/>
      <c r="I50" s="272"/>
      <c r="J50" s="272"/>
      <c r="K50" s="272"/>
      <c r="L50" s="327"/>
    </row>
    <row r="51" spans="2:12" s="68" customFormat="1" ht="26.1" customHeight="1">
      <c r="B51" s="72" t="s">
        <v>76</v>
      </c>
      <c r="C51" s="20" t="s">
        <v>132</v>
      </c>
      <c r="D51" s="72" t="s">
        <v>124</v>
      </c>
      <c r="E51" s="272"/>
      <c r="F51" s="272"/>
      <c r="G51" s="272"/>
      <c r="H51" s="272"/>
      <c r="I51" s="272"/>
      <c r="J51" s="272"/>
      <c r="K51" s="272"/>
      <c r="L51" s="327"/>
    </row>
    <row r="52" spans="2:12" s="68" customFormat="1" ht="26.1" customHeight="1">
      <c r="B52" s="72" t="s">
        <v>64</v>
      </c>
      <c r="C52" s="73" t="s">
        <v>106</v>
      </c>
      <c r="D52" s="72" t="s">
        <v>125</v>
      </c>
      <c r="E52" s="272"/>
      <c r="F52" s="272"/>
      <c r="G52" s="272"/>
      <c r="H52" s="272"/>
      <c r="I52" s="272"/>
      <c r="J52" s="272"/>
      <c r="K52" s="272"/>
      <c r="L52" s="327"/>
    </row>
    <row r="53" spans="2:12" s="68" customFormat="1" ht="26.1" customHeight="1">
      <c r="B53" s="72" t="s">
        <v>138</v>
      </c>
      <c r="C53" s="20" t="s">
        <v>126</v>
      </c>
      <c r="D53" s="72" t="s">
        <v>127</v>
      </c>
      <c r="E53" s="272"/>
      <c r="F53" s="272"/>
      <c r="G53" s="272"/>
      <c r="H53" s="272"/>
      <c r="I53" s="272"/>
      <c r="J53" s="272"/>
      <c r="K53" s="272"/>
      <c r="L53" s="327"/>
    </row>
    <row r="54" spans="2:12" s="68" customFormat="1" ht="26.1" customHeight="1">
      <c r="B54" s="72" t="s">
        <v>137</v>
      </c>
      <c r="C54" s="20" t="s">
        <v>245</v>
      </c>
      <c r="D54" s="72" t="s">
        <v>128</v>
      </c>
      <c r="E54" s="272"/>
      <c r="F54" s="272"/>
      <c r="G54" s="272"/>
      <c r="H54" s="272"/>
      <c r="I54" s="272"/>
      <c r="J54" s="272"/>
      <c r="K54" s="272"/>
      <c r="L54" s="327"/>
    </row>
    <row r="55" spans="2:12" s="68" customFormat="1" ht="26.1" customHeight="1">
      <c r="B55" s="72" t="s">
        <v>136</v>
      </c>
      <c r="C55" s="20" t="s">
        <v>246</v>
      </c>
      <c r="D55" s="72" t="s">
        <v>129</v>
      </c>
      <c r="E55" s="272"/>
      <c r="F55" s="272"/>
      <c r="G55" s="272"/>
      <c r="H55" s="272"/>
      <c r="I55" s="272"/>
      <c r="J55" s="272"/>
      <c r="K55" s="272"/>
      <c r="L55" s="327"/>
    </row>
    <row r="56" spans="2:12" s="68" customFormat="1" ht="26.1" customHeight="1">
      <c r="B56" s="72" t="s">
        <v>135</v>
      </c>
      <c r="C56" s="20" t="s">
        <v>130</v>
      </c>
      <c r="D56" s="72" t="s">
        <v>131</v>
      </c>
      <c r="E56" s="272"/>
      <c r="F56" s="272"/>
      <c r="G56" s="272"/>
      <c r="H56" s="272"/>
      <c r="I56" s="272"/>
      <c r="J56" s="272"/>
      <c r="K56" s="272"/>
      <c r="L56" s="327"/>
    </row>
    <row r="57" spans="2:12" s="68" customFormat="1" ht="26.1" customHeight="1">
      <c r="B57" s="72" t="s">
        <v>134</v>
      </c>
      <c r="C57" s="20" t="s">
        <v>132</v>
      </c>
      <c r="D57" s="72" t="s">
        <v>133</v>
      </c>
      <c r="E57" s="272"/>
      <c r="F57" s="272"/>
      <c r="G57" s="272"/>
      <c r="H57" s="272"/>
      <c r="I57" s="272"/>
      <c r="J57" s="272"/>
      <c r="K57" s="272"/>
      <c r="L57" s="327"/>
    </row>
    <row r="59" spans="2:12" ht="23.25">
      <c r="C59" s="329" t="s">
        <v>578</v>
      </c>
      <c r="D59" s="330"/>
      <c r="E59" s="330"/>
      <c r="F59" s="330"/>
      <c r="G59" s="330"/>
      <c r="H59" s="330"/>
      <c r="I59" s="330"/>
      <c r="J59" s="330"/>
      <c r="K59" s="437"/>
      <c r="L59" s="437"/>
    </row>
    <row r="60" spans="2:12" ht="23.25">
      <c r="C60" s="331"/>
      <c r="D60" s="330"/>
      <c r="E60" s="330"/>
      <c r="F60" s="330"/>
      <c r="G60" s="330"/>
      <c r="H60" s="330"/>
      <c r="I60" s="330"/>
      <c r="J60" s="332"/>
      <c r="K60" s="463" t="s">
        <v>79</v>
      </c>
      <c r="L60" s="463"/>
    </row>
    <row r="61" spans="2:12" ht="23.25">
      <c r="C61" s="333"/>
      <c r="D61" s="330"/>
      <c r="E61" s="330"/>
      <c r="F61" s="330"/>
      <c r="G61" s="330"/>
      <c r="H61" s="330"/>
      <c r="I61" s="330"/>
      <c r="J61" s="332"/>
      <c r="K61" s="437"/>
      <c r="L61" s="437"/>
    </row>
    <row r="62" spans="2:12" ht="23.25">
      <c r="C62" s="333"/>
      <c r="D62" s="330"/>
      <c r="E62" s="330"/>
      <c r="F62" s="330"/>
      <c r="G62" s="330"/>
      <c r="H62" s="330"/>
      <c r="I62" s="330"/>
      <c r="J62" s="334"/>
      <c r="K62" s="463" t="s">
        <v>579</v>
      </c>
      <c r="L62" s="463"/>
    </row>
    <row r="63" spans="2:12">
      <c r="C63" s="333"/>
      <c r="D63" s="333"/>
      <c r="E63" s="333"/>
      <c r="F63" s="333"/>
      <c r="G63" s="333"/>
      <c r="H63" s="333"/>
      <c r="I63" s="333"/>
      <c r="J63" s="334"/>
      <c r="K63" s="437"/>
      <c r="L63" s="437"/>
    </row>
    <row r="64" spans="2:12">
      <c r="C64" s="333"/>
      <c r="D64" s="333"/>
      <c r="E64" s="333"/>
      <c r="F64" s="333"/>
      <c r="G64" s="333"/>
      <c r="H64" s="333"/>
      <c r="I64" s="333"/>
      <c r="J64" s="334"/>
      <c r="K64" s="463" t="s">
        <v>580</v>
      </c>
      <c r="L64" s="463"/>
    </row>
  </sheetData>
  <mergeCells count="15">
    <mergeCell ref="K62:L62"/>
    <mergeCell ref="K63:L63"/>
    <mergeCell ref="K64:L64"/>
    <mergeCell ref="E7:H7"/>
    <mergeCell ref="I7:L7"/>
    <mergeCell ref="K2:L2"/>
    <mergeCell ref="K59:L59"/>
    <mergeCell ref="K60:L60"/>
    <mergeCell ref="K61:L61"/>
    <mergeCell ref="B7:B8"/>
    <mergeCell ref="C7:C8"/>
    <mergeCell ref="D7:D8"/>
    <mergeCell ref="B5:L5"/>
    <mergeCell ref="E4:F4"/>
    <mergeCell ref="B3:L3"/>
  </mergeCells>
  <phoneticPr fontId="0" type="noConversion"/>
  <conditionalFormatting sqref="G4">
    <cfRule type="cellIs" dxfId="6" priority="1" operator="equal">
      <formula>0</formula>
    </cfRule>
  </conditionalFormatting>
  <dataValidations count="2">
    <dataValidation type="list" allowBlank="1" showInputMessage="1" showErrorMessage="1" sqref="G4" xr:uid="{61E29237-8E62-49AE-AE6F-7AED7E315B8F}">
      <formula1>"оберіть період, березень, червень, вересень, грудень"</formula1>
    </dataValidation>
    <dataValidation type="list" allowBlank="1" showInputMessage="1" showErrorMessage="1" sqref="H4" xr:uid="{74E815A5-C65B-4C2E-9D91-A7309B20D351}">
      <formula1>"оберіть рік, 2025, 2026, 2027, 2028, 2029, 2030, 2031, 2032, 2033, 2034, 2035"</formula1>
    </dataValidation>
  </dataValidations>
  <printOptions horizontalCentered="1"/>
  <pageMargins left="0" right="0" top="0" bottom="0" header="0" footer="0"/>
  <pageSetup paperSize="9" scale="35" orientation="portrait" r:id="rId1"/>
  <headerFooter alignWithMargins="0"/>
  <ignoredErrors>
    <ignoredError sqref="B15:B25 B56:B57 B26:B40 B42:B55" twoDigitTextYear="1"/>
    <ignoredError sqref="D10:D57" numberStoredAsText="1"/>
    <ignoredError sqref="B41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D1F5F-C3EE-4DFA-A286-B950D29C0FE5}">
  <dimension ref="A1:H146"/>
  <sheetViews>
    <sheetView showGridLines="0" zoomScaleNormal="100" zoomScaleSheetLayoutView="93" workbookViewId="0">
      <selection activeCell="F79" sqref="F79:G84"/>
    </sheetView>
  </sheetViews>
  <sheetFormatPr defaultRowHeight="12.75"/>
  <cols>
    <col min="1" max="1" width="3.83203125" customWidth="1"/>
    <col min="2" max="2" width="14.6640625" customWidth="1"/>
    <col min="3" max="3" width="60.5" customWidth="1"/>
    <col min="4" max="4" width="20" customWidth="1"/>
    <col min="5" max="5" width="14.5" customWidth="1"/>
    <col min="6" max="6" width="25.1640625" customWidth="1"/>
    <col min="7" max="7" width="24.1640625" customWidth="1"/>
    <col min="8" max="8" width="7.5" customWidth="1"/>
  </cols>
  <sheetData>
    <row r="1" spans="1:8" ht="13.5" customHeight="1"/>
    <row r="2" spans="1:8" ht="13.5" customHeight="1">
      <c r="E2" s="501" t="s">
        <v>331</v>
      </c>
      <c r="F2" s="501"/>
      <c r="G2" s="501"/>
    </row>
    <row r="3" spans="1:8" ht="34.5" customHeight="1">
      <c r="D3" s="59"/>
      <c r="E3" s="504" t="s">
        <v>311</v>
      </c>
      <c r="F3" s="504"/>
      <c r="G3" s="504"/>
      <c r="H3" s="57"/>
    </row>
    <row r="4" spans="1:8" ht="15" customHeight="1">
      <c r="E4" s="29"/>
      <c r="F4" s="29"/>
      <c r="G4" s="29"/>
      <c r="H4" s="44"/>
    </row>
    <row r="5" spans="1:8" ht="39.75" customHeight="1">
      <c r="B5" s="505" t="s">
        <v>598</v>
      </c>
      <c r="C5" s="506"/>
      <c r="D5" s="506"/>
      <c r="E5" s="506"/>
      <c r="F5" s="506"/>
      <c r="G5" s="506"/>
    </row>
    <row r="6" spans="1:8" ht="25.5" customHeight="1">
      <c r="A6" s="243"/>
      <c r="B6" s="363"/>
      <c r="C6" s="364" t="s">
        <v>581</v>
      </c>
      <c r="D6" s="360" t="s">
        <v>582</v>
      </c>
      <c r="E6" s="361" t="s">
        <v>584</v>
      </c>
      <c r="F6" s="362" t="s">
        <v>583</v>
      </c>
      <c r="G6" s="359"/>
    </row>
    <row r="7" spans="1:8" s="243" customFormat="1" ht="16.5" customHeight="1">
      <c r="B7" s="502" t="s">
        <v>96</v>
      </c>
      <c r="C7" s="503"/>
      <c r="D7" s="503"/>
      <c r="E7" s="503"/>
      <c r="F7" s="503"/>
      <c r="G7" s="503"/>
    </row>
    <row r="8" spans="1:8" ht="17.25" customHeight="1"/>
    <row r="9" spans="1:8" ht="40.5" customHeight="1">
      <c r="B9" s="469" t="s">
        <v>288</v>
      </c>
      <c r="C9" s="468" t="s">
        <v>59</v>
      </c>
      <c r="D9" s="468" t="s">
        <v>3</v>
      </c>
      <c r="E9" s="468" t="s">
        <v>4</v>
      </c>
      <c r="F9" s="484" t="s">
        <v>166</v>
      </c>
      <c r="G9" s="486"/>
    </row>
    <row r="10" spans="1:8" ht="59.25" customHeight="1">
      <c r="B10" s="469"/>
      <c r="C10" s="468"/>
      <c r="D10" s="468"/>
      <c r="E10" s="468"/>
      <c r="F10" s="89" t="s">
        <v>319</v>
      </c>
      <c r="G10" s="89" t="s">
        <v>77</v>
      </c>
    </row>
    <row r="11" spans="1:8" ht="16.5" customHeight="1">
      <c r="B11" s="201" t="s">
        <v>6</v>
      </c>
      <c r="C11" s="201" t="s">
        <v>7</v>
      </c>
      <c r="D11" s="201" t="s">
        <v>8</v>
      </c>
      <c r="E11" s="201" t="s">
        <v>9</v>
      </c>
      <c r="F11" s="201">
        <v>1</v>
      </c>
      <c r="G11" s="201">
        <v>2</v>
      </c>
    </row>
    <row r="12" spans="1:8" ht="26.25" customHeight="1">
      <c r="B12" s="129" t="s">
        <v>165</v>
      </c>
      <c r="C12" s="127" t="s">
        <v>335</v>
      </c>
      <c r="D12" s="128" t="s">
        <v>10</v>
      </c>
      <c r="E12" s="129" t="s">
        <v>128</v>
      </c>
      <c r="F12" s="273"/>
      <c r="G12" s="273"/>
    </row>
    <row r="13" spans="1:8" ht="20.25" customHeight="1">
      <c r="B13" s="130" t="s">
        <v>12</v>
      </c>
      <c r="C13" s="170" t="s">
        <v>280</v>
      </c>
      <c r="D13" s="131" t="s">
        <v>10</v>
      </c>
      <c r="E13" s="132"/>
      <c r="F13" s="133"/>
      <c r="G13" s="133"/>
    </row>
    <row r="14" spans="1:8" ht="20.25" customHeight="1">
      <c r="B14" s="130" t="s">
        <v>26</v>
      </c>
      <c r="C14" s="170" t="s">
        <v>218</v>
      </c>
      <c r="D14" s="131" t="s">
        <v>10</v>
      </c>
      <c r="E14" s="132"/>
      <c r="F14" s="133"/>
      <c r="G14" s="133"/>
    </row>
    <row r="15" spans="1:8" ht="37.5" customHeight="1">
      <c r="B15" s="130" t="s">
        <v>60</v>
      </c>
      <c r="C15" s="170" t="s">
        <v>215</v>
      </c>
      <c r="D15" s="131" t="s">
        <v>10</v>
      </c>
      <c r="E15" s="132"/>
      <c r="F15" s="133"/>
      <c r="G15" s="133"/>
    </row>
    <row r="16" spans="1:8" ht="36" customHeight="1">
      <c r="B16" s="130" t="s">
        <v>61</v>
      </c>
      <c r="C16" s="170" t="s">
        <v>445</v>
      </c>
      <c r="D16" s="131" t="s">
        <v>10</v>
      </c>
      <c r="E16" s="132"/>
      <c r="F16" s="133"/>
      <c r="G16" s="133"/>
    </row>
    <row r="17" spans="2:7" ht="35.25" customHeight="1">
      <c r="B17" s="130" t="s">
        <v>84</v>
      </c>
      <c r="C17" s="176" t="s">
        <v>430</v>
      </c>
      <c r="D17" s="131" t="s">
        <v>10</v>
      </c>
      <c r="E17" s="132"/>
      <c r="F17" s="133"/>
      <c r="G17" s="133"/>
    </row>
    <row r="18" spans="2:7" ht="20.25" customHeight="1">
      <c r="B18" s="130" t="s">
        <v>85</v>
      </c>
      <c r="C18" s="170" t="s">
        <v>431</v>
      </c>
      <c r="D18" s="131" t="s">
        <v>10</v>
      </c>
      <c r="E18" s="132"/>
      <c r="F18" s="133"/>
      <c r="G18" s="133"/>
    </row>
    <row r="19" spans="2:7" ht="18.75" customHeight="1">
      <c r="B19" s="130" t="s">
        <v>186</v>
      </c>
      <c r="C19" s="170" t="s">
        <v>432</v>
      </c>
      <c r="D19" s="131" t="s">
        <v>10</v>
      </c>
      <c r="E19" s="132"/>
      <c r="F19" s="133"/>
      <c r="G19" s="133"/>
    </row>
    <row r="20" spans="2:7" ht="20.25" customHeight="1">
      <c r="B20" s="130" t="s">
        <v>86</v>
      </c>
      <c r="C20" s="176" t="s">
        <v>281</v>
      </c>
      <c r="D20" s="131" t="s">
        <v>10</v>
      </c>
      <c r="E20" s="132"/>
      <c r="F20" s="133"/>
      <c r="G20" s="133"/>
    </row>
    <row r="21" spans="2:7" ht="45" customHeight="1">
      <c r="B21" s="130" t="s">
        <v>87</v>
      </c>
      <c r="C21" s="170" t="s">
        <v>201</v>
      </c>
      <c r="D21" s="131" t="s">
        <v>10</v>
      </c>
      <c r="E21" s="132"/>
      <c r="F21" s="133"/>
      <c r="G21" s="133"/>
    </row>
    <row r="22" spans="2:7" ht="20.25" customHeight="1">
      <c r="B22" s="130" t="s">
        <v>94</v>
      </c>
      <c r="C22" s="170" t="s">
        <v>221</v>
      </c>
      <c r="D22" s="131" t="s">
        <v>10</v>
      </c>
      <c r="E22" s="132"/>
      <c r="F22" s="133"/>
      <c r="G22" s="133"/>
    </row>
    <row r="23" spans="2:7" ht="22.5" customHeight="1">
      <c r="B23" s="130" t="s">
        <v>156</v>
      </c>
      <c r="C23" s="170" t="s">
        <v>219</v>
      </c>
      <c r="D23" s="131" t="s">
        <v>10</v>
      </c>
      <c r="E23" s="132"/>
      <c r="F23" s="133"/>
      <c r="G23" s="133"/>
    </row>
    <row r="24" spans="2:7" ht="18.75" customHeight="1">
      <c r="B24" s="130" t="s">
        <v>285</v>
      </c>
      <c r="C24" s="170" t="s">
        <v>220</v>
      </c>
      <c r="D24" s="131" t="s">
        <v>10</v>
      </c>
      <c r="E24" s="132"/>
      <c r="F24" s="133"/>
      <c r="G24" s="133"/>
    </row>
    <row r="25" spans="2:7" ht="20.25" customHeight="1">
      <c r="B25" s="130" t="s">
        <v>351</v>
      </c>
      <c r="C25" s="170" t="s">
        <v>336</v>
      </c>
      <c r="D25" s="131" t="s">
        <v>10</v>
      </c>
      <c r="E25" s="132"/>
      <c r="F25" s="133"/>
      <c r="G25" s="133"/>
    </row>
    <row r="26" spans="2:7" ht="20.25" customHeight="1">
      <c r="B26" s="130" t="s">
        <v>352</v>
      </c>
      <c r="C26" s="170" t="s">
        <v>224</v>
      </c>
      <c r="D26" s="131" t="s">
        <v>10</v>
      </c>
      <c r="E26" s="132"/>
      <c r="F26" s="133"/>
      <c r="G26" s="133"/>
    </row>
    <row r="27" spans="2:7" ht="17.25" customHeight="1">
      <c r="B27" s="130" t="s">
        <v>353</v>
      </c>
      <c r="C27" s="170" t="s">
        <v>193</v>
      </c>
      <c r="D27" s="131" t="s">
        <v>10</v>
      </c>
      <c r="E27" s="132"/>
      <c r="F27" s="133"/>
      <c r="G27" s="133"/>
    </row>
    <row r="28" spans="2:7" ht="19.5" customHeight="1">
      <c r="B28" s="130" t="s">
        <v>354</v>
      </c>
      <c r="C28" s="170" t="s">
        <v>194</v>
      </c>
      <c r="D28" s="131" t="s">
        <v>10</v>
      </c>
      <c r="E28" s="132"/>
      <c r="F28" s="133"/>
      <c r="G28" s="133"/>
    </row>
    <row r="29" spans="2:7" ht="21" customHeight="1">
      <c r="B29" s="130" t="s">
        <v>355</v>
      </c>
      <c r="C29" s="170" t="s">
        <v>195</v>
      </c>
      <c r="D29" s="131" t="s">
        <v>10</v>
      </c>
      <c r="E29" s="132"/>
      <c r="F29" s="133"/>
      <c r="G29" s="133"/>
    </row>
    <row r="30" spans="2:7" ht="37.5">
      <c r="B30" s="130" t="s">
        <v>356</v>
      </c>
      <c r="C30" s="170" t="s">
        <v>196</v>
      </c>
      <c r="D30" s="131" t="s">
        <v>10</v>
      </c>
      <c r="E30" s="132"/>
      <c r="F30" s="133"/>
      <c r="G30" s="133"/>
    </row>
    <row r="31" spans="2:7" ht="37.5">
      <c r="B31" s="130" t="s">
        <v>357</v>
      </c>
      <c r="C31" s="170" t="s">
        <v>197</v>
      </c>
      <c r="D31" s="131" t="s">
        <v>10</v>
      </c>
      <c r="E31" s="132"/>
      <c r="F31" s="133"/>
      <c r="G31" s="133"/>
    </row>
    <row r="32" spans="2:7" ht="21" customHeight="1">
      <c r="B32" s="130" t="s">
        <v>358</v>
      </c>
      <c r="C32" s="170" t="s">
        <v>198</v>
      </c>
      <c r="D32" s="131" t="s">
        <v>10</v>
      </c>
      <c r="E32" s="132"/>
      <c r="F32" s="133"/>
      <c r="G32" s="133"/>
    </row>
    <row r="33" spans="2:7" ht="37.5">
      <c r="B33" s="130" t="s">
        <v>359</v>
      </c>
      <c r="C33" s="170" t="s">
        <v>199</v>
      </c>
      <c r="D33" s="131" t="s">
        <v>10</v>
      </c>
      <c r="E33" s="132"/>
      <c r="F33" s="133"/>
      <c r="G33" s="133"/>
    </row>
    <row r="34" spans="2:7" ht="19.5" customHeight="1">
      <c r="B34" s="130" t="s">
        <v>360</v>
      </c>
      <c r="C34" s="170" t="s">
        <v>282</v>
      </c>
      <c r="D34" s="131" t="s">
        <v>10</v>
      </c>
      <c r="E34" s="132"/>
      <c r="F34" s="133"/>
      <c r="G34" s="133"/>
    </row>
    <row r="35" spans="2:7" ht="18.75">
      <c r="B35" s="130" t="s">
        <v>361</v>
      </c>
      <c r="C35" s="170" t="s">
        <v>202</v>
      </c>
      <c r="D35" s="131" t="s">
        <v>10</v>
      </c>
      <c r="E35" s="132"/>
      <c r="F35" s="133"/>
      <c r="G35" s="133"/>
    </row>
    <row r="36" spans="2:7" ht="18.75">
      <c r="B36" s="130" t="s">
        <v>362</v>
      </c>
      <c r="C36" s="170" t="s">
        <v>204</v>
      </c>
      <c r="D36" s="131" t="s">
        <v>10</v>
      </c>
      <c r="E36" s="132"/>
      <c r="F36" s="133"/>
      <c r="G36" s="133"/>
    </row>
    <row r="37" spans="2:7" ht="18.75">
      <c r="B37" s="130" t="s">
        <v>363</v>
      </c>
      <c r="C37" s="170" t="s">
        <v>207</v>
      </c>
      <c r="D37" s="131" t="s">
        <v>10</v>
      </c>
      <c r="E37" s="132"/>
      <c r="F37" s="133"/>
      <c r="G37" s="133"/>
    </row>
    <row r="38" spans="2:7" ht="18.75">
      <c r="B38" s="130" t="s">
        <v>364</v>
      </c>
      <c r="C38" s="170" t="s">
        <v>222</v>
      </c>
      <c r="D38" s="131" t="s">
        <v>10</v>
      </c>
      <c r="E38" s="132"/>
      <c r="F38" s="133"/>
      <c r="G38" s="133"/>
    </row>
    <row r="39" spans="2:7" ht="18.75">
      <c r="B39" s="130" t="s">
        <v>365</v>
      </c>
      <c r="C39" s="176" t="s">
        <v>283</v>
      </c>
      <c r="D39" s="131" t="s">
        <v>10</v>
      </c>
      <c r="E39" s="132"/>
      <c r="F39" s="133"/>
      <c r="G39" s="133"/>
    </row>
    <row r="40" spans="2:7" ht="18.75">
      <c r="B40" s="130" t="s">
        <v>366</v>
      </c>
      <c r="C40" s="170" t="s">
        <v>216</v>
      </c>
      <c r="D40" s="131" t="s">
        <v>10</v>
      </c>
      <c r="E40" s="132"/>
      <c r="F40" s="133"/>
      <c r="G40" s="133"/>
    </row>
    <row r="41" spans="2:7" ht="18.75">
      <c r="B41" s="130" t="s">
        <v>367</v>
      </c>
      <c r="C41" s="170" t="s">
        <v>257</v>
      </c>
      <c r="D41" s="131" t="s">
        <v>10</v>
      </c>
      <c r="E41" s="132"/>
      <c r="F41" s="133"/>
      <c r="G41" s="133"/>
    </row>
    <row r="42" spans="2:7" ht="18.75">
      <c r="B42" s="130" t="s">
        <v>368</v>
      </c>
      <c r="C42" s="170" t="s">
        <v>209</v>
      </c>
      <c r="D42" s="131" t="s">
        <v>10</v>
      </c>
      <c r="E42" s="132"/>
      <c r="F42" s="133"/>
      <c r="G42" s="133"/>
    </row>
    <row r="43" spans="2:7" ht="54.75" customHeight="1">
      <c r="B43" s="130" t="s">
        <v>369</v>
      </c>
      <c r="C43" s="170" t="s">
        <v>210</v>
      </c>
      <c r="D43" s="131" t="s">
        <v>10</v>
      </c>
      <c r="E43" s="132"/>
      <c r="F43" s="133"/>
      <c r="G43" s="133"/>
    </row>
    <row r="44" spans="2:7" ht="19.5" customHeight="1">
      <c r="B44" s="130" t="s">
        <v>370</v>
      </c>
      <c r="C44" s="170" t="s">
        <v>211</v>
      </c>
      <c r="D44" s="131" t="s">
        <v>10</v>
      </c>
      <c r="E44" s="132"/>
      <c r="F44" s="133"/>
      <c r="G44" s="133"/>
    </row>
    <row r="45" spans="2:7" ht="20.25" customHeight="1">
      <c r="B45" s="130" t="s">
        <v>371</v>
      </c>
      <c r="C45" s="170" t="s">
        <v>212</v>
      </c>
      <c r="D45" s="131" t="s">
        <v>10</v>
      </c>
      <c r="E45" s="132"/>
      <c r="F45" s="133"/>
      <c r="G45" s="133"/>
    </row>
    <row r="46" spans="2:7" ht="21" customHeight="1">
      <c r="B46" s="130" t="s">
        <v>372</v>
      </c>
      <c r="C46" s="170" t="s">
        <v>214</v>
      </c>
      <c r="D46" s="131" t="s">
        <v>10</v>
      </c>
      <c r="E46" s="132"/>
      <c r="F46" s="133"/>
      <c r="G46" s="133"/>
    </row>
    <row r="47" spans="2:7" ht="56.25" customHeight="1">
      <c r="B47" s="130" t="s">
        <v>373</v>
      </c>
      <c r="C47" s="170" t="s">
        <v>446</v>
      </c>
      <c r="D47" s="131" t="s">
        <v>10</v>
      </c>
      <c r="E47" s="132"/>
      <c r="F47" s="133"/>
      <c r="G47" s="133"/>
    </row>
    <row r="48" spans="2:7" ht="38.25" customHeight="1">
      <c r="B48" s="130" t="s">
        <v>374</v>
      </c>
      <c r="C48" s="170" t="s">
        <v>223</v>
      </c>
      <c r="D48" s="131" t="s">
        <v>10</v>
      </c>
      <c r="E48" s="132"/>
      <c r="F48" s="133"/>
      <c r="G48" s="133"/>
    </row>
    <row r="49" spans="2:7" ht="21.75" customHeight="1">
      <c r="B49" s="130" t="s">
        <v>375</v>
      </c>
      <c r="C49" s="170" t="s">
        <v>433</v>
      </c>
      <c r="D49" s="131" t="s">
        <v>10</v>
      </c>
      <c r="E49" s="132"/>
      <c r="F49" s="133"/>
      <c r="G49" s="133"/>
    </row>
    <row r="50" spans="2:7" ht="20.25" customHeight="1">
      <c r="B50" s="130" t="s">
        <v>376</v>
      </c>
      <c r="C50" s="170" t="s">
        <v>447</v>
      </c>
      <c r="D50" s="131" t="s">
        <v>10</v>
      </c>
      <c r="E50" s="132"/>
      <c r="F50" s="133"/>
      <c r="G50" s="133"/>
    </row>
    <row r="51" spans="2:7" ht="16.5" customHeight="1">
      <c r="B51" s="130" t="s">
        <v>377</v>
      </c>
      <c r="C51" s="170" t="s">
        <v>203</v>
      </c>
      <c r="D51" s="131" t="s">
        <v>10</v>
      </c>
      <c r="E51" s="132"/>
      <c r="F51" s="133"/>
      <c r="G51" s="133"/>
    </row>
    <row r="52" spans="2:7" ht="18" customHeight="1">
      <c r="B52" s="130" t="s">
        <v>378</v>
      </c>
      <c r="C52" s="170" t="s">
        <v>208</v>
      </c>
      <c r="D52" s="131" t="s">
        <v>10</v>
      </c>
      <c r="E52" s="132"/>
      <c r="F52" s="133"/>
      <c r="G52" s="133"/>
    </row>
    <row r="53" spans="2:7" ht="21" customHeight="1">
      <c r="B53" s="130" t="s">
        <v>379</v>
      </c>
      <c r="C53" s="170" t="s">
        <v>213</v>
      </c>
      <c r="D53" s="131" t="s">
        <v>10</v>
      </c>
      <c r="E53" s="132"/>
      <c r="F53" s="133"/>
      <c r="G53" s="133"/>
    </row>
    <row r="54" spans="2:7" ht="36" customHeight="1">
      <c r="B54" s="130" t="s">
        <v>380</v>
      </c>
      <c r="C54" s="170" t="s">
        <v>217</v>
      </c>
      <c r="D54" s="131" t="s">
        <v>10</v>
      </c>
      <c r="E54" s="132"/>
      <c r="F54" s="133"/>
      <c r="G54" s="133"/>
    </row>
    <row r="55" spans="2:7" ht="21" customHeight="1">
      <c r="B55" s="130" t="s">
        <v>381</v>
      </c>
      <c r="C55" s="170" t="s">
        <v>200</v>
      </c>
      <c r="D55" s="131" t="s">
        <v>10</v>
      </c>
      <c r="E55" s="132"/>
      <c r="F55" s="133"/>
      <c r="G55" s="133"/>
    </row>
    <row r="56" spans="2:7" ht="21" customHeight="1">
      <c r="B56" s="130" t="s">
        <v>382</v>
      </c>
      <c r="C56" s="170" t="s">
        <v>284</v>
      </c>
      <c r="D56" s="131" t="s">
        <v>10</v>
      </c>
      <c r="E56" s="132"/>
      <c r="F56" s="133"/>
      <c r="G56" s="133"/>
    </row>
    <row r="57" spans="2:7" ht="24.75" customHeight="1">
      <c r="B57" s="130" t="s">
        <v>383</v>
      </c>
      <c r="C57" s="170" t="s">
        <v>225</v>
      </c>
      <c r="D57" s="131" t="s">
        <v>10</v>
      </c>
      <c r="E57" s="132"/>
      <c r="F57" s="133"/>
      <c r="G57" s="133"/>
    </row>
    <row r="58" spans="2:7" ht="18.75" customHeight="1">
      <c r="B58" s="175" t="s">
        <v>434</v>
      </c>
      <c r="C58" s="181" t="s">
        <v>80</v>
      </c>
      <c r="D58" s="173" t="s">
        <v>10</v>
      </c>
      <c r="E58" s="132"/>
      <c r="F58" s="133"/>
      <c r="G58" s="133"/>
    </row>
    <row r="59" spans="2:7" ht="24" customHeight="1">
      <c r="B59" s="129" t="s">
        <v>34</v>
      </c>
      <c r="C59" s="127" t="s">
        <v>429</v>
      </c>
      <c r="D59" s="128" t="s">
        <v>10</v>
      </c>
      <c r="E59" s="129" t="s">
        <v>129</v>
      </c>
      <c r="F59" s="273"/>
      <c r="G59" s="273"/>
    </row>
    <row r="60" spans="2:7" ht="19.5" customHeight="1">
      <c r="B60" s="130" t="s">
        <v>36</v>
      </c>
      <c r="C60" s="168" t="s">
        <v>416</v>
      </c>
      <c r="D60" s="131" t="s">
        <v>10</v>
      </c>
      <c r="E60" s="132"/>
      <c r="F60" s="133"/>
      <c r="G60" s="133"/>
    </row>
    <row r="61" spans="2:7" ht="21.75" customHeight="1">
      <c r="B61" s="130" t="s">
        <v>54</v>
      </c>
      <c r="C61" s="169" t="s">
        <v>417</v>
      </c>
      <c r="D61" s="131" t="s">
        <v>10</v>
      </c>
      <c r="E61" s="132"/>
      <c r="F61" s="133"/>
      <c r="G61" s="133"/>
    </row>
    <row r="62" spans="2:7" ht="16.5" customHeight="1">
      <c r="B62" s="130" t="s">
        <v>39</v>
      </c>
      <c r="C62" s="170" t="s">
        <v>226</v>
      </c>
      <c r="D62" s="131" t="s">
        <v>10</v>
      </c>
      <c r="E62" s="132"/>
      <c r="F62" s="133"/>
      <c r="G62" s="133"/>
    </row>
    <row r="63" spans="2:7" ht="35.25" customHeight="1">
      <c r="B63" s="130" t="s">
        <v>40</v>
      </c>
      <c r="C63" s="169" t="s">
        <v>418</v>
      </c>
      <c r="D63" s="131" t="s">
        <v>10</v>
      </c>
      <c r="E63" s="132"/>
      <c r="F63" s="133"/>
      <c r="G63" s="133"/>
    </row>
    <row r="64" spans="2:7" ht="37.5" customHeight="1">
      <c r="B64" s="130" t="s">
        <v>88</v>
      </c>
      <c r="C64" s="169" t="s">
        <v>419</v>
      </c>
      <c r="D64" s="131" t="s">
        <v>10</v>
      </c>
      <c r="E64" s="132"/>
      <c r="F64" s="133"/>
      <c r="G64" s="133"/>
    </row>
    <row r="65" spans="2:8" ht="23.25" customHeight="1">
      <c r="B65" s="130" t="s">
        <v>384</v>
      </c>
      <c r="C65" s="170" t="s">
        <v>233</v>
      </c>
      <c r="D65" s="131" t="s">
        <v>10</v>
      </c>
      <c r="E65" s="132"/>
      <c r="F65" s="133"/>
      <c r="G65" s="133"/>
    </row>
    <row r="66" spans="2:8" ht="21" customHeight="1">
      <c r="B66" s="130" t="s">
        <v>385</v>
      </c>
      <c r="C66" s="170" t="s">
        <v>230</v>
      </c>
      <c r="D66" s="131" t="s">
        <v>10</v>
      </c>
      <c r="E66" s="132"/>
      <c r="F66" s="133"/>
      <c r="G66" s="133"/>
    </row>
    <row r="67" spans="2:8" ht="24" customHeight="1">
      <c r="B67" s="130" t="s">
        <v>386</v>
      </c>
      <c r="C67" s="169" t="s">
        <v>448</v>
      </c>
      <c r="D67" s="131" t="s">
        <v>10</v>
      </c>
      <c r="E67" s="132"/>
      <c r="F67" s="133"/>
      <c r="G67" s="133"/>
    </row>
    <row r="68" spans="2:8" ht="21" customHeight="1">
      <c r="B68" s="130" t="s">
        <v>387</v>
      </c>
      <c r="C68" s="169" t="s">
        <v>420</v>
      </c>
      <c r="D68" s="131" t="s">
        <v>10</v>
      </c>
      <c r="E68" s="132"/>
      <c r="F68" s="133"/>
      <c r="G68" s="133"/>
    </row>
    <row r="69" spans="2:8" ht="18.75" customHeight="1">
      <c r="B69" s="130" t="s">
        <v>388</v>
      </c>
      <c r="C69" s="169" t="s">
        <v>421</v>
      </c>
      <c r="D69" s="131" t="s">
        <v>10</v>
      </c>
      <c r="E69" s="132"/>
      <c r="F69" s="133"/>
      <c r="G69" s="133"/>
    </row>
    <row r="70" spans="2:8" ht="21" customHeight="1">
      <c r="B70" s="130" t="s">
        <v>389</v>
      </c>
      <c r="C70" s="170" t="s">
        <v>232</v>
      </c>
      <c r="D70" s="131" t="s">
        <v>10</v>
      </c>
      <c r="E70" s="132"/>
      <c r="F70" s="133"/>
      <c r="G70" s="133"/>
    </row>
    <row r="71" spans="2:8" ht="21.75" customHeight="1">
      <c r="B71" s="130" t="s">
        <v>390</v>
      </c>
      <c r="C71" s="170" t="s">
        <v>231</v>
      </c>
      <c r="D71" s="131" t="s">
        <v>10</v>
      </c>
      <c r="E71" s="132"/>
      <c r="F71" s="133"/>
      <c r="G71" s="133"/>
    </row>
    <row r="72" spans="2:8" ht="37.5">
      <c r="B72" s="130" t="s">
        <v>423</v>
      </c>
      <c r="C72" s="170" t="s">
        <v>227</v>
      </c>
      <c r="D72" s="131" t="s">
        <v>10</v>
      </c>
      <c r="E72" s="132"/>
      <c r="F72" s="133"/>
      <c r="G72" s="133"/>
    </row>
    <row r="73" spans="2:8" ht="37.5">
      <c r="B73" s="130" t="s">
        <v>424</v>
      </c>
      <c r="C73" s="170" t="s">
        <v>228</v>
      </c>
      <c r="D73" s="131" t="s">
        <v>10</v>
      </c>
      <c r="E73" s="132"/>
      <c r="F73" s="133"/>
      <c r="G73" s="133"/>
    </row>
    <row r="74" spans="2:8" ht="56.25" customHeight="1">
      <c r="B74" s="130" t="s">
        <v>425</v>
      </c>
      <c r="C74" s="170" t="s">
        <v>449</v>
      </c>
      <c r="D74" s="131" t="s">
        <v>10</v>
      </c>
      <c r="E74" s="132"/>
      <c r="F74" s="133"/>
      <c r="G74" s="133"/>
    </row>
    <row r="75" spans="2:8" ht="34.5" customHeight="1">
      <c r="B75" s="130" t="s">
        <v>426</v>
      </c>
      <c r="C75" s="170" t="s">
        <v>229</v>
      </c>
      <c r="D75" s="131" t="s">
        <v>10</v>
      </c>
      <c r="E75" s="132"/>
      <c r="F75" s="133"/>
      <c r="G75" s="133"/>
    </row>
    <row r="76" spans="2:8" ht="21" customHeight="1">
      <c r="B76" s="130" t="s">
        <v>427</v>
      </c>
      <c r="C76" s="170" t="s">
        <v>422</v>
      </c>
      <c r="D76" s="131" t="s">
        <v>10</v>
      </c>
      <c r="E76" s="132"/>
      <c r="F76" s="133"/>
      <c r="G76" s="133"/>
    </row>
    <row r="77" spans="2:8" ht="16.5" customHeight="1">
      <c r="B77" s="171" t="s">
        <v>428</v>
      </c>
      <c r="C77" s="172" t="s">
        <v>80</v>
      </c>
      <c r="D77" s="173" t="s">
        <v>10</v>
      </c>
      <c r="E77" s="174"/>
      <c r="F77" s="133"/>
      <c r="G77" s="133"/>
    </row>
    <row r="78" spans="2:8" ht="15" customHeight="1"/>
    <row r="79" spans="2:8" ht="19.5" customHeight="1">
      <c r="C79" s="329" t="s">
        <v>578</v>
      </c>
      <c r="F79" s="437"/>
      <c r="G79" s="437"/>
      <c r="H79" s="37"/>
    </row>
    <row r="80" spans="2:8">
      <c r="F80" s="463" t="s">
        <v>79</v>
      </c>
      <c r="G80" s="463"/>
    </row>
    <row r="81" spans="3:7" ht="16.5">
      <c r="F81" s="437"/>
      <c r="G81" s="437"/>
    </row>
    <row r="82" spans="3:7" ht="12" customHeight="1">
      <c r="F82" s="463" t="s">
        <v>579</v>
      </c>
      <c r="G82" s="463"/>
    </row>
    <row r="83" spans="3:7" ht="16.5">
      <c r="F83" s="437"/>
      <c r="G83" s="437"/>
    </row>
    <row r="84" spans="3:7">
      <c r="F84" s="463" t="s">
        <v>580</v>
      </c>
      <c r="G84" s="463"/>
    </row>
    <row r="89" spans="3:7" ht="16.5">
      <c r="C89" s="38"/>
      <c r="D89" s="38"/>
      <c r="E89" s="30"/>
      <c r="F89" s="30"/>
      <c r="G89" s="30"/>
    </row>
    <row r="90" spans="3:7" ht="16.5">
      <c r="C90" s="38"/>
      <c r="D90" s="38"/>
      <c r="E90" s="30"/>
      <c r="F90" s="30"/>
      <c r="G90" s="30"/>
    </row>
    <row r="91" spans="3:7" ht="16.5">
      <c r="C91" s="38"/>
      <c r="D91" s="38"/>
      <c r="E91" s="30"/>
      <c r="F91" s="30"/>
      <c r="G91" s="30"/>
    </row>
    <row r="92" spans="3:7" ht="16.5">
      <c r="C92" s="38"/>
      <c r="D92" s="38"/>
      <c r="E92" s="30"/>
      <c r="F92" s="30"/>
      <c r="G92" s="30"/>
    </row>
    <row r="93" spans="3:7" ht="16.5">
      <c r="C93" s="38"/>
      <c r="D93" s="38"/>
      <c r="E93" s="30"/>
      <c r="F93" s="30"/>
      <c r="G93" s="30"/>
    </row>
    <row r="94" spans="3:7" ht="16.5">
      <c r="C94" s="38"/>
      <c r="D94" s="38"/>
      <c r="E94" s="30"/>
      <c r="F94" s="30"/>
      <c r="G94" s="30"/>
    </row>
    <row r="95" spans="3:7" ht="16.5">
      <c r="C95" s="38"/>
      <c r="D95" s="38"/>
      <c r="E95" s="30"/>
      <c r="F95" s="30"/>
      <c r="G95" s="30"/>
    </row>
    <row r="96" spans="3:7" ht="16.5">
      <c r="C96" s="38"/>
      <c r="D96" s="38"/>
      <c r="E96" s="30"/>
      <c r="F96" s="30"/>
      <c r="G96" s="30"/>
    </row>
    <row r="97" spans="3:7" ht="16.5">
      <c r="C97" s="38"/>
      <c r="D97" s="38"/>
      <c r="E97" s="30"/>
      <c r="F97" s="30"/>
      <c r="G97" s="30"/>
    </row>
    <row r="98" spans="3:7" ht="16.5">
      <c r="C98" s="38"/>
      <c r="D98" s="38"/>
      <c r="E98" s="30"/>
      <c r="F98" s="30"/>
      <c r="G98" s="30"/>
    </row>
    <row r="99" spans="3:7" ht="16.5">
      <c r="C99" s="38"/>
      <c r="D99" s="38"/>
      <c r="E99" s="30"/>
      <c r="F99" s="30"/>
      <c r="G99" s="30"/>
    </row>
    <row r="100" spans="3:7" ht="16.5">
      <c r="C100" s="38"/>
      <c r="D100" s="38"/>
      <c r="E100" s="30"/>
      <c r="F100" s="30"/>
      <c r="G100" s="30"/>
    </row>
    <row r="101" spans="3:7" ht="16.5">
      <c r="C101" s="38"/>
      <c r="D101" s="38"/>
      <c r="E101" s="30"/>
      <c r="F101" s="30"/>
      <c r="G101" s="30"/>
    </row>
    <row r="102" spans="3:7" ht="16.5">
      <c r="C102" s="38"/>
      <c r="D102" s="38"/>
      <c r="E102" s="30"/>
      <c r="F102" s="30"/>
      <c r="G102" s="30"/>
    </row>
    <row r="103" spans="3:7" ht="16.5">
      <c r="C103" s="38"/>
      <c r="D103" s="38"/>
      <c r="E103" s="30"/>
      <c r="F103" s="30"/>
      <c r="G103" s="30"/>
    </row>
    <row r="104" spans="3:7" ht="16.5">
      <c r="C104" s="38"/>
      <c r="D104" s="38"/>
      <c r="E104" s="30"/>
      <c r="F104" s="30"/>
      <c r="G104" s="30"/>
    </row>
    <row r="105" spans="3:7" ht="16.5">
      <c r="C105" s="38"/>
      <c r="D105" s="38"/>
      <c r="E105" s="30"/>
      <c r="F105" s="30"/>
      <c r="G105" s="30"/>
    </row>
    <row r="106" spans="3:7" ht="16.5">
      <c r="C106" s="38"/>
      <c r="D106" s="38"/>
      <c r="E106" s="30"/>
      <c r="F106" s="30"/>
      <c r="G106" s="30"/>
    </row>
    <row r="107" spans="3:7" ht="16.5">
      <c r="C107" s="38"/>
      <c r="D107" s="38"/>
      <c r="E107" s="30"/>
      <c r="F107" s="30"/>
      <c r="G107" s="30"/>
    </row>
    <row r="108" spans="3:7" ht="16.5">
      <c r="C108" s="38"/>
      <c r="D108" s="38"/>
      <c r="E108" s="30"/>
      <c r="F108" s="30"/>
      <c r="G108" s="30"/>
    </row>
    <row r="109" spans="3:7" ht="16.5">
      <c r="C109" s="38"/>
      <c r="D109" s="38"/>
      <c r="E109" s="30"/>
      <c r="F109" s="30"/>
      <c r="G109" s="30"/>
    </row>
    <row r="110" spans="3:7" ht="16.5">
      <c r="C110" s="38"/>
      <c r="D110" s="38"/>
      <c r="E110" s="30"/>
      <c r="F110" s="30"/>
      <c r="G110" s="30"/>
    </row>
    <row r="111" spans="3:7" ht="16.5">
      <c r="C111" s="38"/>
      <c r="D111" s="38"/>
      <c r="E111" s="30"/>
      <c r="F111" s="30"/>
      <c r="G111" s="30"/>
    </row>
    <row r="112" spans="3:7" ht="16.5">
      <c r="C112" s="38"/>
      <c r="D112" s="38"/>
      <c r="E112" s="30"/>
      <c r="F112" s="30"/>
      <c r="G112" s="30"/>
    </row>
    <row r="113" spans="3:7" ht="16.5">
      <c r="C113" s="38"/>
      <c r="D113" s="38"/>
      <c r="E113" s="30"/>
      <c r="F113" s="30"/>
      <c r="G113" s="30"/>
    </row>
    <row r="114" spans="3:7" ht="16.5">
      <c r="C114" s="38"/>
      <c r="D114" s="38"/>
      <c r="E114" s="30"/>
      <c r="F114" s="30"/>
      <c r="G114" s="30"/>
    </row>
    <row r="115" spans="3:7" ht="16.5">
      <c r="C115" s="38"/>
      <c r="D115" s="38"/>
    </row>
    <row r="116" spans="3:7" ht="16.5">
      <c r="C116" s="38"/>
      <c r="D116" s="38"/>
    </row>
    <row r="117" spans="3:7" ht="16.5">
      <c r="C117" s="38"/>
      <c r="D117" s="38"/>
    </row>
    <row r="118" spans="3:7" ht="16.5">
      <c r="C118" s="38"/>
      <c r="D118" s="38"/>
    </row>
    <row r="119" spans="3:7" ht="16.5">
      <c r="C119" s="38"/>
      <c r="D119" s="38"/>
    </row>
    <row r="120" spans="3:7" ht="16.5">
      <c r="C120" s="38"/>
      <c r="D120" s="38"/>
    </row>
    <row r="121" spans="3:7" ht="16.5">
      <c r="C121" s="38"/>
      <c r="D121" s="38"/>
    </row>
    <row r="122" spans="3:7" ht="16.5">
      <c r="C122" s="38"/>
      <c r="D122" s="38"/>
    </row>
    <row r="123" spans="3:7" ht="16.5">
      <c r="C123" s="38"/>
      <c r="D123" s="38"/>
    </row>
    <row r="124" spans="3:7" ht="16.5">
      <c r="C124" s="38"/>
      <c r="D124" s="38"/>
    </row>
    <row r="125" spans="3:7" ht="16.5">
      <c r="C125" s="38"/>
      <c r="D125" s="38"/>
    </row>
    <row r="126" spans="3:7" ht="16.5">
      <c r="C126" s="38"/>
      <c r="D126" s="38"/>
    </row>
    <row r="127" spans="3:7" ht="16.5">
      <c r="C127" s="38"/>
      <c r="D127" s="38"/>
    </row>
    <row r="128" spans="3:7" ht="16.5">
      <c r="C128" s="38"/>
      <c r="D128" s="38"/>
    </row>
    <row r="129" spans="3:4" ht="16.5">
      <c r="C129" s="38"/>
      <c r="D129" s="38"/>
    </row>
    <row r="130" spans="3:4" ht="16.5">
      <c r="C130" s="38"/>
      <c r="D130" s="38"/>
    </row>
    <row r="131" spans="3:4" ht="16.5">
      <c r="C131" s="38"/>
      <c r="D131" s="38"/>
    </row>
    <row r="132" spans="3:4" ht="16.5">
      <c r="C132" s="38"/>
      <c r="D132" s="38"/>
    </row>
    <row r="133" spans="3:4" ht="16.5">
      <c r="C133" s="38"/>
      <c r="D133" s="38"/>
    </row>
    <row r="134" spans="3:4" ht="16.5">
      <c r="C134" s="38"/>
      <c r="D134" s="38"/>
    </row>
    <row r="135" spans="3:4" ht="16.5">
      <c r="C135" s="38"/>
      <c r="D135" s="38"/>
    </row>
    <row r="136" spans="3:4" ht="16.5">
      <c r="C136" s="38"/>
      <c r="D136" s="38"/>
    </row>
    <row r="137" spans="3:4" ht="16.5">
      <c r="C137" s="38"/>
      <c r="D137" s="38"/>
    </row>
    <row r="138" spans="3:4" ht="16.5">
      <c r="C138" s="38"/>
      <c r="D138" s="38"/>
    </row>
    <row r="139" spans="3:4" ht="16.5">
      <c r="C139" s="38"/>
      <c r="D139" s="38"/>
    </row>
    <row r="140" spans="3:4" ht="16.5">
      <c r="C140" s="38"/>
      <c r="D140" s="38"/>
    </row>
    <row r="141" spans="3:4" ht="16.5">
      <c r="C141" s="38"/>
      <c r="D141" s="38"/>
    </row>
    <row r="142" spans="3:4" ht="16.5">
      <c r="C142" s="38"/>
      <c r="D142" s="38"/>
    </row>
    <row r="143" spans="3:4" ht="16.5">
      <c r="C143" s="38"/>
      <c r="D143" s="38"/>
    </row>
    <row r="144" spans="3:4" ht="16.5">
      <c r="C144" s="38"/>
      <c r="D144" s="38"/>
    </row>
    <row r="145" spans="3:4" ht="16.5">
      <c r="C145" s="38"/>
      <c r="D145" s="38"/>
    </row>
    <row r="146" spans="3:4" ht="16.5">
      <c r="C146" s="38"/>
      <c r="D146" s="38"/>
    </row>
  </sheetData>
  <mergeCells count="15">
    <mergeCell ref="F84:G84"/>
    <mergeCell ref="F79:G79"/>
    <mergeCell ref="F80:G80"/>
    <mergeCell ref="F81:G81"/>
    <mergeCell ref="F82:G82"/>
    <mergeCell ref="F83:G83"/>
    <mergeCell ref="E2:G2"/>
    <mergeCell ref="B7:G7"/>
    <mergeCell ref="E3:G3"/>
    <mergeCell ref="B5:G5"/>
    <mergeCell ref="B9:B10"/>
    <mergeCell ref="C9:C10"/>
    <mergeCell ref="E9:E10"/>
    <mergeCell ref="D9:D10"/>
    <mergeCell ref="F9:G9"/>
  </mergeCells>
  <phoneticPr fontId="44" type="noConversion"/>
  <conditionalFormatting sqref="D6:E6">
    <cfRule type="cellIs" dxfId="5" priority="1" operator="equal">
      <formula>0</formula>
    </cfRule>
  </conditionalFormatting>
  <dataValidations count="2">
    <dataValidation type="list" allowBlank="1" showInputMessage="1" showErrorMessage="1" sqref="E6" xr:uid="{D350AA7F-602C-414C-B4DA-A7930FF5B342}">
      <formula1>"оберіть рік, 2025, 2026, 2027, 2028, 2029, 2030, 2031, 2032, 2033, 2034, 2035"</formula1>
    </dataValidation>
    <dataValidation type="list" allowBlank="1" showInputMessage="1" showErrorMessage="1" sqref="D6" xr:uid="{098358E8-2D74-484C-8C84-0BCAF47B1270}">
      <formula1>"оберіть період, березень, червень, вересень, грудень"</formula1>
    </dataValidation>
  </dataValidations>
  <printOptions horizontalCentered="1"/>
  <pageMargins left="0" right="0" top="0" bottom="0" header="0" footer="0"/>
  <pageSetup paperSize="9" scale="39" orientation="portrait" r:id="rId1"/>
  <ignoredErrors>
    <ignoredError sqref="B59 B12 D59:E59 E12" numberStoredAsText="1"/>
    <ignoredError sqref="B72:B76 B54:B57 B48:B53 B25:B47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B8190-9E70-40EF-829B-BD1F79DF03F2}">
  <dimension ref="A2:AA30"/>
  <sheetViews>
    <sheetView showGridLines="0" zoomScale="55" zoomScaleNormal="55" workbookViewId="0">
      <selection activeCell="R10" sqref="F10:S10"/>
    </sheetView>
  </sheetViews>
  <sheetFormatPr defaultRowHeight="12.75"/>
  <cols>
    <col min="1" max="1" width="3.5" customWidth="1"/>
    <col min="2" max="2" width="10.6640625" customWidth="1"/>
    <col min="3" max="3" width="65.1640625" customWidth="1"/>
    <col min="4" max="21" width="26" customWidth="1"/>
    <col min="22" max="23" width="25.5" customWidth="1"/>
    <col min="24" max="24" width="22.1640625" customWidth="1"/>
  </cols>
  <sheetData>
    <row r="2" spans="2:27" ht="15.75">
      <c r="R2" s="306"/>
      <c r="S2" s="509" t="s">
        <v>330</v>
      </c>
      <c r="T2" s="509"/>
      <c r="U2" s="509"/>
      <c r="V2" s="306"/>
      <c r="W2" s="306"/>
      <c r="X2" s="306"/>
    </row>
    <row r="3" spans="2:27" ht="31.5" customHeight="1">
      <c r="R3" s="307"/>
      <c r="S3" s="510" t="s">
        <v>311</v>
      </c>
      <c r="T3" s="510"/>
      <c r="U3" s="510"/>
      <c r="V3" s="307"/>
      <c r="W3" s="307"/>
      <c r="X3" s="307"/>
    </row>
    <row r="4" spans="2:27" ht="18" customHeight="1">
      <c r="N4" s="82"/>
      <c r="O4" s="83"/>
    </row>
    <row r="5" spans="2:27" ht="25.5" customHeight="1">
      <c r="B5" s="511" t="s">
        <v>567</v>
      </c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1"/>
      <c r="N5" s="511"/>
      <c r="O5" s="511"/>
      <c r="P5" s="511"/>
      <c r="Q5" s="511"/>
      <c r="R5" s="511"/>
      <c r="S5" s="511"/>
      <c r="T5" s="511"/>
      <c r="U5" s="511"/>
      <c r="V5" s="54"/>
      <c r="W5" s="54"/>
      <c r="X5" s="54"/>
    </row>
    <row r="6" spans="2:27" ht="24.75" customHeight="1">
      <c r="B6" s="352"/>
      <c r="C6" s="352"/>
      <c r="D6" s="352"/>
      <c r="E6" s="352"/>
      <c r="F6" s="352"/>
      <c r="G6" s="352"/>
      <c r="H6" s="352"/>
      <c r="I6" s="352"/>
      <c r="J6" s="5" t="s">
        <v>581</v>
      </c>
      <c r="K6" s="336" t="s">
        <v>582</v>
      </c>
      <c r="L6" s="337" t="s">
        <v>584</v>
      </c>
      <c r="M6" s="5" t="s">
        <v>583</v>
      </c>
      <c r="N6" s="352"/>
      <c r="O6" s="352"/>
      <c r="P6" s="308"/>
      <c r="Q6" s="308"/>
      <c r="R6" s="308"/>
      <c r="S6" s="308"/>
      <c r="T6" s="308"/>
      <c r="U6" s="308"/>
      <c r="V6" s="308"/>
    </row>
    <row r="7" spans="2:27" ht="16.5" customHeight="1">
      <c r="B7" s="476" t="s">
        <v>171</v>
      </c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476"/>
      <c r="O7" s="476"/>
      <c r="P7" s="476"/>
      <c r="Q7" s="476"/>
      <c r="R7" s="476"/>
      <c r="S7" s="476"/>
      <c r="T7" s="476"/>
      <c r="U7" s="476"/>
      <c r="V7" s="259"/>
      <c r="W7" s="259"/>
      <c r="X7" s="259"/>
    </row>
    <row r="8" spans="2:27" ht="27" customHeight="1">
      <c r="W8" s="86"/>
      <c r="X8" s="86"/>
      <c r="Y8" s="86"/>
    </row>
    <row r="9" spans="2:27" ht="48" customHeight="1">
      <c r="B9" s="521" t="s">
        <v>2</v>
      </c>
      <c r="C9" s="521" t="s">
        <v>58</v>
      </c>
      <c r="D9" s="353" t="s">
        <v>595</v>
      </c>
      <c r="E9" s="515" t="s">
        <v>582</v>
      </c>
      <c r="F9" s="515"/>
      <c r="G9" s="516"/>
      <c r="H9" s="353" t="s">
        <v>595</v>
      </c>
      <c r="I9" s="515" t="s">
        <v>582</v>
      </c>
      <c r="J9" s="515"/>
      <c r="K9" s="516"/>
      <c r="L9" s="353" t="s">
        <v>595</v>
      </c>
      <c r="M9" s="515" t="s">
        <v>582</v>
      </c>
      <c r="N9" s="515"/>
      <c r="O9" s="516"/>
      <c r="P9" s="512" t="s">
        <v>258</v>
      </c>
      <c r="Q9" s="513"/>
      <c r="R9" s="513"/>
      <c r="S9" s="514"/>
      <c r="T9" s="517" t="s">
        <v>435</v>
      </c>
      <c r="U9" s="518"/>
      <c r="V9" s="611" t="s">
        <v>592</v>
      </c>
      <c r="W9" s="612"/>
      <c r="X9" s="347"/>
      <c r="Y9" s="86"/>
      <c r="Z9" s="86"/>
      <c r="AA9" s="86"/>
    </row>
    <row r="10" spans="2:27" ht="48" customHeight="1">
      <c r="B10" s="522"/>
      <c r="C10" s="522"/>
      <c r="D10" s="507" t="s">
        <v>602</v>
      </c>
      <c r="E10" s="508"/>
      <c r="F10" s="615" t="s">
        <v>591</v>
      </c>
      <c r="G10" s="615"/>
      <c r="H10" s="616" t="s">
        <v>602</v>
      </c>
      <c r="I10" s="617"/>
      <c r="J10" s="615" t="s">
        <v>591</v>
      </c>
      <c r="K10" s="615"/>
      <c r="L10" s="616" t="s">
        <v>602</v>
      </c>
      <c r="M10" s="617"/>
      <c r="N10" s="615" t="s">
        <v>591</v>
      </c>
      <c r="O10" s="615"/>
      <c r="P10" s="616" t="s">
        <v>602</v>
      </c>
      <c r="Q10" s="617"/>
      <c r="R10" s="615" t="s">
        <v>591</v>
      </c>
      <c r="S10" s="615"/>
      <c r="T10" s="519"/>
      <c r="U10" s="520"/>
      <c r="V10" s="613"/>
      <c r="W10" s="614"/>
      <c r="X10" s="347"/>
      <c r="Y10" s="86"/>
      <c r="Z10" s="86"/>
      <c r="AA10" s="86"/>
    </row>
    <row r="11" spans="2:27" ht="27" customHeight="1">
      <c r="B11" s="522"/>
      <c r="C11" s="522"/>
      <c r="D11" s="345" t="s">
        <v>593</v>
      </c>
      <c r="E11" s="345" t="s">
        <v>594</v>
      </c>
      <c r="F11" s="345" t="s">
        <v>593</v>
      </c>
      <c r="G11" s="345" t="s">
        <v>594</v>
      </c>
      <c r="H11" s="346" t="s">
        <v>593</v>
      </c>
      <c r="I11" s="346" t="s">
        <v>594</v>
      </c>
      <c r="J11" s="345" t="s">
        <v>593</v>
      </c>
      <c r="K11" s="345" t="s">
        <v>594</v>
      </c>
      <c r="L11" s="346" t="s">
        <v>593</v>
      </c>
      <c r="M11" s="346" t="s">
        <v>594</v>
      </c>
      <c r="N11" s="345" t="s">
        <v>593</v>
      </c>
      <c r="O11" s="345" t="s">
        <v>594</v>
      </c>
      <c r="P11" s="346" t="s">
        <v>593</v>
      </c>
      <c r="Q11" s="346" t="s">
        <v>594</v>
      </c>
      <c r="R11" s="346" t="s">
        <v>593</v>
      </c>
      <c r="S11" s="346" t="s">
        <v>594</v>
      </c>
      <c r="T11" s="346" t="s">
        <v>593</v>
      </c>
      <c r="U11" s="346" t="s">
        <v>594</v>
      </c>
      <c r="V11" s="346" t="s">
        <v>593</v>
      </c>
      <c r="W11" s="346" t="s">
        <v>594</v>
      </c>
      <c r="X11" s="348"/>
      <c r="Y11" s="86"/>
      <c r="Z11" s="86"/>
      <c r="AA11" s="86"/>
    </row>
    <row r="12" spans="2:27" ht="27" customHeight="1">
      <c r="B12" s="523"/>
      <c r="C12" s="523"/>
      <c r="D12" s="350" t="s">
        <v>338</v>
      </c>
      <c r="E12" s="351" t="s">
        <v>10</v>
      </c>
      <c r="F12" s="350" t="s">
        <v>338</v>
      </c>
      <c r="G12" s="351" t="s">
        <v>10</v>
      </c>
      <c r="H12" s="350" t="s">
        <v>338</v>
      </c>
      <c r="I12" s="351" t="s">
        <v>10</v>
      </c>
      <c r="J12" s="350" t="s">
        <v>338</v>
      </c>
      <c r="K12" s="351" t="s">
        <v>10</v>
      </c>
      <c r="L12" s="350" t="s">
        <v>338</v>
      </c>
      <c r="M12" s="351" t="s">
        <v>10</v>
      </c>
      <c r="N12" s="350" t="s">
        <v>338</v>
      </c>
      <c r="O12" s="351" t="s">
        <v>10</v>
      </c>
      <c r="P12" s="350" t="s">
        <v>338</v>
      </c>
      <c r="Q12" s="351" t="s">
        <v>10</v>
      </c>
      <c r="R12" s="350" t="s">
        <v>338</v>
      </c>
      <c r="S12" s="351" t="s">
        <v>10</v>
      </c>
      <c r="T12" s="350" t="s">
        <v>338</v>
      </c>
      <c r="U12" s="351" t="s">
        <v>10</v>
      </c>
      <c r="V12" s="350" t="s">
        <v>338</v>
      </c>
      <c r="W12" s="351" t="s">
        <v>10</v>
      </c>
      <c r="X12" s="348"/>
      <c r="Y12" s="86"/>
      <c r="Z12" s="86"/>
      <c r="AA12" s="86"/>
    </row>
    <row r="13" spans="2:27" ht="18.75" customHeight="1">
      <c r="B13" s="202" t="s">
        <v>81</v>
      </c>
      <c r="C13" s="202" t="s">
        <v>7</v>
      </c>
      <c r="D13" s="202">
        <v>1</v>
      </c>
      <c r="E13" s="202">
        <f>D13+1</f>
        <v>2</v>
      </c>
      <c r="F13" s="202">
        <f t="shared" ref="F13:W13" si="0">E13+1</f>
        <v>3</v>
      </c>
      <c r="G13" s="202">
        <f t="shared" si="0"/>
        <v>4</v>
      </c>
      <c r="H13" s="202">
        <f t="shared" si="0"/>
        <v>5</v>
      </c>
      <c r="I13" s="202">
        <f t="shared" si="0"/>
        <v>6</v>
      </c>
      <c r="J13" s="202">
        <f t="shared" si="0"/>
        <v>7</v>
      </c>
      <c r="K13" s="202">
        <f t="shared" si="0"/>
        <v>8</v>
      </c>
      <c r="L13" s="202">
        <f t="shared" si="0"/>
        <v>9</v>
      </c>
      <c r="M13" s="202">
        <f t="shared" si="0"/>
        <v>10</v>
      </c>
      <c r="N13" s="202">
        <f t="shared" si="0"/>
        <v>11</v>
      </c>
      <c r="O13" s="202">
        <f t="shared" si="0"/>
        <v>12</v>
      </c>
      <c r="P13" s="202">
        <f t="shared" si="0"/>
        <v>13</v>
      </c>
      <c r="Q13" s="202">
        <f t="shared" si="0"/>
        <v>14</v>
      </c>
      <c r="R13" s="202">
        <f t="shared" si="0"/>
        <v>15</v>
      </c>
      <c r="S13" s="202">
        <f t="shared" si="0"/>
        <v>16</v>
      </c>
      <c r="T13" s="202">
        <f t="shared" si="0"/>
        <v>17</v>
      </c>
      <c r="U13" s="202">
        <f t="shared" si="0"/>
        <v>18</v>
      </c>
      <c r="V13" s="202">
        <f t="shared" si="0"/>
        <v>19</v>
      </c>
      <c r="W13" s="202">
        <f t="shared" si="0"/>
        <v>20</v>
      </c>
      <c r="X13" s="349"/>
      <c r="Y13" s="86"/>
      <c r="Z13" s="86"/>
      <c r="AA13" s="86"/>
    </row>
    <row r="14" spans="2:27" ht="55.5" customHeight="1">
      <c r="B14" s="280">
        <v>1</v>
      </c>
      <c r="C14" s="281" t="s">
        <v>559</v>
      </c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4"/>
      <c r="P14" s="375">
        <f>D14+H14+L14</f>
        <v>0</v>
      </c>
      <c r="Q14" s="375">
        <f>E14+I14+M14</f>
        <v>0</v>
      </c>
      <c r="R14" s="375">
        <f>F14+J14+N14</f>
        <v>0</v>
      </c>
      <c r="S14" s="375">
        <f>G14+K14+O14</f>
        <v>0</v>
      </c>
      <c r="T14" s="375">
        <f>P14+R14</f>
        <v>0</v>
      </c>
      <c r="U14" s="375">
        <f>Q14+S14</f>
        <v>0</v>
      </c>
      <c r="V14" s="373"/>
      <c r="W14" s="373"/>
      <c r="X14" s="86"/>
      <c r="Y14" s="86"/>
      <c r="Z14" s="86"/>
      <c r="AA14" s="86"/>
    </row>
    <row r="15" spans="2:27" ht="55.5" customHeight="1">
      <c r="B15" s="282" t="s">
        <v>12</v>
      </c>
      <c r="C15" s="281" t="s">
        <v>557</v>
      </c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4"/>
      <c r="P15" s="375">
        <f t="shared" ref="P15:P23" si="1">D15+H15+L15</f>
        <v>0</v>
      </c>
      <c r="Q15" s="375">
        <f t="shared" ref="Q15:Q23" si="2">E15+I15+M15</f>
        <v>0</v>
      </c>
      <c r="R15" s="375">
        <f t="shared" ref="R15:R19" si="3">F15+J15+N15</f>
        <v>0</v>
      </c>
      <c r="S15" s="375">
        <f t="shared" ref="S15:S19" si="4">G15+K15+O15</f>
        <v>0</v>
      </c>
      <c r="T15" s="375">
        <f t="shared" ref="T15:T23" si="5">P15+R15</f>
        <v>0</v>
      </c>
      <c r="U15" s="375">
        <f t="shared" ref="U15:U23" si="6">Q15+S15</f>
        <v>0</v>
      </c>
      <c r="V15" s="373"/>
      <c r="W15" s="373"/>
      <c r="X15" s="86"/>
      <c r="Y15" s="86"/>
      <c r="Z15" s="86"/>
    </row>
    <row r="16" spans="2:27" ht="95.25" customHeight="1">
      <c r="B16" s="280">
        <v>2</v>
      </c>
      <c r="C16" s="283" t="s">
        <v>558</v>
      </c>
      <c r="D16" s="373"/>
      <c r="E16" s="373"/>
      <c r="F16" s="373"/>
      <c r="G16" s="373"/>
      <c r="H16" s="373"/>
      <c r="I16" s="373"/>
      <c r="J16" s="373"/>
      <c r="K16" s="373"/>
      <c r="L16" s="373"/>
      <c r="M16" s="373"/>
      <c r="N16" s="373"/>
      <c r="O16" s="374"/>
      <c r="P16" s="375">
        <f t="shared" si="1"/>
        <v>0</v>
      </c>
      <c r="Q16" s="375">
        <f t="shared" si="2"/>
        <v>0</v>
      </c>
      <c r="R16" s="375">
        <f t="shared" si="3"/>
        <v>0</v>
      </c>
      <c r="S16" s="375">
        <f t="shared" si="4"/>
        <v>0</v>
      </c>
      <c r="T16" s="375">
        <f t="shared" si="5"/>
        <v>0</v>
      </c>
      <c r="U16" s="375">
        <f t="shared" si="6"/>
        <v>0</v>
      </c>
      <c r="V16" s="373"/>
      <c r="W16" s="373"/>
      <c r="X16" s="86"/>
      <c r="Y16" s="86"/>
      <c r="Z16" s="86"/>
    </row>
    <row r="17" spans="1:26" ht="48" customHeight="1">
      <c r="B17" s="282" t="s">
        <v>36</v>
      </c>
      <c r="C17" s="283" t="s">
        <v>520</v>
      </c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373"/>
      <c r="O17" s="374"/>
      <c r="P17" s="375">
        <f t="shared" si="1"/>
        <v>0</v>
      </c>
      <c r="Q17" s="375">
        <f t="shared" si="2"/>
        <v>0</v>
      </c>
      <c r="R17" s="375">
        <f t="shared" si="3"/>
        <v>0</v>
      </c>
      <c r="S17" s="375">
        <f t="shared" si="4"/>
        <v>0</v>
      </c>
      <c r="T17" s="375">
        <f t="shared" si="5"/>
        <v>0</v>
      </c>
      <c r="U17" s="375">
        <f t="shared" si="6"/>
        <v>0</v>
      </c>
      <c r="V17" s="373"/>
      <c r="W17" s="373"/>
      <c r="X17" s="86"/>
      <c r="Y17" s="86"/>
      <c r="Z17" s="86"/>
    </row>
    <row r="18" spans="1:26" ht="75" customHeight="1">
      <c r="B18" s="282" t="s">
        <v>41</v>
      </c>
      <c r="C18" s="281" t="s">
        <v>505</v>
      </c>
      <c r="D18" s="375">
        <f>D19+D20+D21+D22+D23</f>
        <v>0</v>
      </c>
      <c r="E18" s="375">
        <f t="shared" ref="E18:O18" si="7">E19+E20+E21+E22+E23</f>
        <v>0</v>
      </c>
      <c r="F18" s="375">
        <f t="shared" si="7"/>
        <v>0</v>
      </c>
      <c r="G18" s="375">
        <f t="shared" si="7"/>
        <v>0</v>
      </c>
      <c r="H18" s="375">
        <f t="shared" si="7"/>
        <v>0</v>
      </c>
      <c r="I18" s="375">
        <f t="shared" si="7"/>
        <v>0</v>
      </c>
      <c r="J18" s="375">
        <f t="shared" si="7"/>
        <v>0</v>
      </c>
      <c r="K18" s="375">
        <f t="shared" si="7"/>
        <v>0</v>
      </c>
      <c r="L18" s="375">
        <f t="shared" si="7"/>
        <v>0</v>
      </c>
      <c r="M18" s="375">
        <f t="shared" si="7"/>
        <v>0</v>
      </c>
      <c r="N18" s="375">
        <f t="shared" si="7"/>
        <v>0</v>
      </c>
      <c r="O18" s="375">
        <f t="shared" si="7"/>
        <v>0</v>
      </c>
      <c r="P18" s="375">
        <f t="shared" si="1"/>
        <v>0</v>
      </c>
      <c r="Q18" s="375">
        <f t="shared" si="2"/>
        <v>0</v>
      </c>
      <c r="R18" s="375">
        <f t="shared" ref="R18" si="8">R19+R20+R21+R22+R23</f>
        <v>0</v>
      </c>
      <c r="S18" s="375">
        <f t="shared" ref="S18" si="9">S19+S20+S21+S22+S23</f>
        <v>0</v>
      </c>
      <c r="T18" s="375">
        <f t="shared" si="5"/>
        <v>0</v>
      </c>
      <c r="U18" s="375">
        <f t="shared" si="6"/>
        <v>0</v>
      </c>
      <c r="V18" s="375">
        <f t="shared" ref="V18" si="10">V19+V20+V21+V22+V23</f>
        <v>0</v>
      </c>
      <c r="W18" s="375">
        <f t="shared" ref="W18" si="11">W19+W20+W21+W22+W23</f>
        <v>0</v>
      </c>
      <c r="X18" s="86"/>
      <c r="Y18" s="86"/>
      <c r="Z18" s="86"/>
    </row>
    <row r="19" spans="1:26" ht="27.75" customHeight="1">
      <c r="B19" s="85" t="s">
        <v>42</v>
      </c>
      <c r="C19" s="84" t="s">
        <v>465</v>
      </c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4"/>
      <c r="P19" s="375">
        <f t="shared" si="1"/>
        <v>0</v>
      </c>
      <c r="Q19" s="375">
        <f t="shared" si="2"/>
        <v>0</v>
      </c>
      <c r="R19" s="375">
        <f t="shared" si="3"/>
        <v>0</v>
      </c>
      <c r="S19" s="375">
        <f t="shared" si="4"/>
        <v>0</v>
      </c>
      <c r="T19" s="375">
        <f t="shared" si="5"/>
        <v>0</v>
      </c>
      <c r="U19" s="375">
        <f t="shared" si="6"/>
        <v>0</v>
      </c>
      <c r="V19" s="373"/>
      <c r="W19" s="373"/>
      <c r="X19" s="86"/>
      <c r="Y19" s="86"/>
      <c r="Z19" s="86"/>
    </row>
    <row r="20" spans="1:26" ht="30.75" customHeight="1">
      <c r="B20" s="85" t="s">
        <v>43</v>
      </c>
      <c r="C20" s="84" t="s">
        <v>466</v>
      </c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3"/>
      <c r="O20" s="374"/>
      <c r="P20" s="375">
        <f t="shared" si="1"/>
        <v>0</v>
      </c>
      <c r="Q20" s="375">
        <f t="shared" si="2"/>
        <v>0</v>
      </c>
      <c r="R20" s="375">
        <f t="shared" ref="R20:R23" si="12">F20+J20+N20</f>
        <v>0</v>
      </c>
      <c r="S20" s="375">
        <f t="shared" ref="S20:S23" si="13">G20+K20+O20</f>
        <v>0</v>
      </c>
      <c r="T20" s="375">
        <f t="shared" si="5"/>
        <v>0</v>
      </c>
      <c r="U20" s="375">
        <f t="shared" si="6"/>
        <v>0</v>
      </c>
      <c r="V20" s="373"/>
      <c r="W20" s="373"/>
      <c r="X20" s="86"/>
      <c r="Y20" s="86"/>
      <c r="Z20" s="86"/>
    </row>
    <row r="21" spans="1:26" ht="30" customHeight="1">
      <c r="B21" s="85" t="s">
        <v>44</v>
      </c>
      <c r="C21" s="84" t="s">
        <v>467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4"/>
      <c r="P21" s="375">
        <f t="shared" si="1"/>
        <v>0</v>
      </c>
      <c r="Q21" s="375">
        <f t="shared" si="2"/>
        <v>0</v>
      </c>
      <c r="R21" s="375">
        <f t="shared" si="12"/>
        <v>0</v>
      </c>
      <c r="S21" s="375">
        <f t="shared" si="13"/>
        <v>0</v>
      </c>
      <c r="T21" s="375">
        <f t="shared" si="5"/>
        <v>0</v>
      </c>
      <c r="U21" s="375">
        <f t="shared" si="6"/>
        <v>0</v>
      </c>
      <c r="V21" s="373"/>
      <c r="W21" s="373"/>
      <c r="X21" s="86"/>
      <c r="Y21" s="86"/>
      <c r="Z21" s="86"/>
    </row>
    <row r="22" spans="1:26" ht="29.25" customHeight="1">
      <c r="B22" s="85" t="s">
        <v>45</v>
      </c>
      <c r="C22" s="84" t="s">
        <v>468</v>
      </c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4"/>
      <c r="P22" s="375">
        <f t="shared" si="1"/>
        <v>0</v>
      </c>
      <c r="Q22" s="375">
        <f t="shared" si="2"/>
        <v>0</v>
      </c>
      <c r="R22" s="375">
        <f t="shared" si="12"/>
        <v>0</v>
      </c>
      <c r="S22" s="375">
        <f t="shared" si="13"/>
        <v>0</v>
      </c>
      <c r="T22" s="375">
        <f t="shared" si="5"/>
        <v>0</v>
      </c>
      <c r="U22" s="375">
        <f t="shared" si="6"/>
        <v>0</v>
      </c>
      <c r="V22" s="373"/>
      <c r="W22" s="373"/>
      <c r="X22" s="86"/>
      <c r="Y22" s="86"/>
      <c r="Z22" s="86"/>
    </row>
    <row r="23" spans="1:26" ht="54" customHeight="1">
      <c r="B23" s="85" t="s">
        <v>64</v>
      </c>
      <c r="C23" s="84" t="s">
        <v>498</v>
      </c>
      <c r="D23" s="373"/>
      <c r="E23" s="373"/>
      <c r="F23" s="373"/>
      <c r="G23" s="373"/>
      <c r="H23" s="373"/>
      <c r="I23" s="373"/>
      <c r="J23" s="373"/>
      <c r="K23" s="373"/>
      <c r="L23" s="373"/>
      <c r="M23" s="373"/>
      <c r="N23" s="373"/>
      <c r="O23" s="374"/>
      <c r="P23" s="375">
        <f t="shared" si="1"/>
        <v>0</v>
      </c>
      <c r="Q23" s="375">
        <f t="shared" si="2"/>
        <v>0</v>
      </c>
      <c r="R23" s="375">
        <f t="shared" si="12"/>
        <v>0</v>
      </c>
      <c r="S23" s="375">
        <f t="shared" si="13"/>
        <v>0</v>
      </c>
      <c r="T23" s="375">
        <f t="shared" si="5"/>
        <v>0</v>
      </c>
      <c r="U23" s="375">
        <f t="shared" si="6"/>
        <v>0</v>
      </c>
      <c r="V23" s="373"/>
      <c r="W23" s="373"/>
      <c r="X23" s="86"/>
      <c r="Y23" s="86"/>
      <c r="Z23" s="86"/>
    </row>
    <row r="24" spans="1:26" ht="24" customHeight="1">
      <c r="A24" s="37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</row>
    <row r="25" spans="1:26" ht="18.75">
      <c r="A25" s="37"/>
      <c r="B25" s="86"/>
      <c r="C25" s="329" t="s">
        <v>578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T25" s="437"/>
      <c r="U25" s="437"/>
    </row>
    <row r="26" spans="1:26" ht="18.75">
      <c r="A26" s="37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T26" s="463" t="s">
        <v>79</v>
      </c>
      <c r="U26" s="463"/>
      <c r="W26" t="s">
        <v>609</v>
      </c>
    </row>
    <row r="27" spans="1:26" ht="24.75" customHeight="1">
      <c r="A27" s="37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T27" s="437"/>
      <c r="U27" s="437"/>
    </row>
    <row r="28" spans="1:26">
      <c r="A28" s="37"/>
      <c r="T28" s="463" t="s">
        <v>579</v>
      </c>
      <c r="U28" s="463"/>
    </row>
    <row r="29" spans="1:26" ht="16.5">
      <c r="A29" s="37"/>
      <c r="T29" s="437"/>
      <c r="U29" s="437"/>
    </row>
    <row r="30" spans="1:26">
      <c r="A30" s="37"/>
      <c r="T30" s="463" t="s">
        <v>580</v>
      </c>
      <c r="U30" s="463"/>
    </row>
  </sheetData>
  <mergeCells count="26">
    <mergeCell ref="J10:K10"/>
    <mergeCell ref="N10:O10"/>
    <mergeCell ref="R10:S10"/>
    <mergeCell ref="D10:E10"/>
    <mergeCell ref="T30:U30"/>
    <mergeCell ref="T25:U25"/>
    <mergeCell ref="T26:U26"/>
    <mergeCell ref="T27:U27"/>
    <mergeCell ref="T28:U28"/>
    <mergeCell ref="T29:U29"/>
    <mergeCell ref="H10:I10"/>
    <mergeCell ref="L10:M10"/>
    <mergeCell ref="P10:Q10"/>
    <mergeCell ref="V9:W10"/>
    <mergeCell ref="S2:U2"/>
    <mergeCell ref="S3:U3"/>
    <mergeCell ref="B7:U7"/>
    <mergeCell ref="B5:U5"/>
    <mergeCell ref="P9:S9"/>
    <mergeCell ref="M9:O9"/>
    <mergeCell ref="T9:U10"/>
    <mergeCell ref="B9:B12"/>
    <mergeCell ref="C9:C12"/>
    <mergeCell ref="E9:G9"/>
    <mergeCell ref="I9:K9"/>
    <mergeCell ref="F10:G10"/>
  </mergeCells>
  <conditionalFormatting sqref="D14:N17 D19:N23">
    <cfRule type="cellIs" dxfId="4" priority="1" operator="lessThan">
      <formula>0</formula>
    </cfRule>
  </conditionalFormatting>
  <conditionalFormatting sqref="K6">
    <cfRule type="cellIs" dxfId="3" priority="2" operator="equal">
      <formula>0</formula>
    </cfRule>
  </conditionalFormatting>
  <dataValidations count="3">
    <dataValidation type="list" allowBlank="1" showInputMessage="1" showErrorMessage="1" sqref="L6" xr:uid="{436F682C-67EF-45AC-903E-0C92299C4444}">
      <formula1>"оберіть рік, 2025, 2026, 2027, 2028, 2029, 2030, 2031, 2032, 2033, 2034, 2035"</formula1>
    </dataValidation>
    <dataValidation type="list" allowBlank="1" showInputMessage="1" showErrorMessage="1" sqref="K6" xr:uid="{37E1EA74-FC0C-4152-8C64-072C431A4481}">
      <formula1>"оберіть період, березень, червень, вересень, грудень"</formula1>
    </dataValidation>
    <dataValidation type="list" allowBlank="1" showInputMessage="1" showErrorMessage="1" sqref="E9 I9 M9" xr:uid="{CB166395-61E4-432F-A38B-1699E52974D8}">
      <formula1>"оберіть період, січень, лютий, березень, квітень, травень, червень, липень, серпень, вересень, жовтень, листопад, грудень"</formula1>
    </dataValidation>
  </dataValidations>
  <printOptions horizontalCentered="1"/>
  <pageMargins left="0.11811023622047245" right="0.31496062992125984" top="0" bottom="0.15748031496062992" header="0.31496062992125984" footer="0.11811023622047245"/>
  <pageSetup paperSize="9" scale="36" orientation="landscape" r:id="rId1"/>
  <colBreaks count="1" manualBreakCount="1">
    <brk id="24" max="22" man="1"/>
  </colBreaks>
  <ignoredErrors>
    <ignoredError sqref="B1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E7A7E-4A3E-4319-A38B-AB8EBDDA0893}">
  <dimension ref="B2:Q33"/>
  <sheetViews>
    <sheetView showGridLines="0" workbookViewId="0">
      <selection activeCell="L18" sqref="L18"/>
    </sheetView>
  </sheetViews>
  <sheetFormatPr defaultRowHeight="12.75"/>
  <cols>
    <col min="1" max="1" width="3.5" customWidth="1"/>
    <col min="2" max="2" width="6.5" customWidth="1"/>
    <col min="3" max="3" width="44.33203125" customWidth="1"/>
    <col min="4" max="4" width="29.33203125" customWidth="1"/>
    <col min="5" max="8" width="22" customWidth="1"/>
    <col min="9" max="9" width="26.6640625" customWidth="1"/>
    <col min="10" max="10" width="25.83203125" customWidth="1"/>
    <col min="11" max="17" width="22" customWidth="1"/>
  </cols>
  <sheetData>
    <row r="2" spans="2:17" ht="15.75">
      <c r="K2" s="509" t="s">
        <v>350</v>
      </c>
      <c r="L2" s="509"/>
      <c r="M2" s="378"/>
    </row>
    <row r="3" spans="2:17" ht="54" customHeight="1">
      <c r="K3" s="510" t="s">
        <v>311</v>
      </c>
      <c r="L3" s="510"/>
    </row>
    <row r="4" spans="2:17" ht="15">
      <c r="J4" s="82"/>
      <c r="K4" s="83"/>
    </row>
    <row r="5" spans="2:17" ht="18.75">
      <c r="B5" s="511" t="s">
        <v>612</v>
      </c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379"/>
      <c r="N5" s="379"/>
      <c r="O5" s="379"/>
      <c r="P5" s="379"/>
      <c r="Q5" s="379"/>
    </row>
    <row r="6" spans="2:17" ht="18.75">
      <c r="B6" s="376"/>
      <c r="C6" s="376"/>
      <c r="D6" s="376"/>
      <c r="E6" s="380"/>
      <c r="F6" s="381" t="s">
        <v>613</v>
      </c>
      <c r="G6" s="382"/>
      <c r="H6" s="382"/>
      <c r="I6" s="383" t="s">
        <v>583</v>
      </c>
      <c r="J6" s="376"/>
      <c r="K6" s="376"/>
      <c r="L6" s="376"/>
    </row>
    <row r="7" spans="2:17" ht="15.75">
      <c r="B7" s="530" t="s">
        <v>96</v>
      </c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384"/>
      <c r="N7" s="384"/>
      <c r="O7" s="384"/>
      <c r="P7" s="384"/>
      <c r="Q7" s="384"/>
    </row>
    <row r="8" spans="2:17" ht="18.75">
      <c r="B8" s="385"/>
      <c r="C8" s="385"/>
      <c r="D8" s="406"/>
      <c r="E8" s="386"/>
      <c r="F8" s="386"/>
      <c r="G8" s="385"/>
      <c r="H8" s="385"/>
      <c r="I8" s="385"/>
      <c r="J8" s="385"/>
      <c r="K8" s="385"/>
      <c r="L8" s="385"/>
    </row>
    <row r="9" spans="2:17" s="377" customFormat="1" ht="72" customHeight="1">
      <c r="B9" s="531" t="s">
        <v>2</v>
      </c>
      <c r="C9" s="531" t="s">
        <v>614</v>
      </c>
      <c r="D9" s="524" t="s">
        <v>650</v>
      </c>
      <c r="E9" s="531" t="s">
        <v>651</v>
      </c>
      <c r="F9" s="531" t="s">
        <v>615</v>
      </c>
      <c r="G9" s="531" t="s">
        <v>616</v>
      </c>
      <c r="H9" s="531" t="s">
        <v>652</v>
      </c>
      <c r="I9" s="527" t="s">
        <v>617</v>
      </c>
      <c r="J9" s="527"/>
      <c r="K9" s="527" t="s">
        <v>653</v>
      </c>
      <c r="L9" s="527"/>
      <c r="M9" s="387"/>
      <c r="N9" s="387"/>
      <c r="O9" s="388"/>
      <c r="P9" s="388"/>
      <c r="Q9" s="388"/>
    </row>
    <row r="10" spans="2:17" s="378" customFormat="1" ht="15.75">
      <c r="B10" s="532"/>
      <c r="C10" s="532"/>
      <c r="D10" s="525"/>
      <c r="E10" s="532"/>
      <c r="F10" s="532"/>
      <c r="G10" s="532"/>
      <c r="H10" s="532"/>
      <c r="I10" s="528" t="s">
        <v>618</v>
      </c>
      <c r="J10" s="528" t="s">
        <v>619</v>
      </c>
      <c r="K10" s="389" t="s">
        <v>593</v>
      </c>
      <c r="L10" s="389" t="s">
        <v>594</v>
      </c>
      <c r="M10" s="390"/>
      <c r="N10" s="390"/>
      <c r="O10" s="391"/>
      <c r="P10" s="391"/>
      <c r="Q10" s="391"/>
    </row>
    <row r="11" spans="2:17" s="378" customFormat="1" ht="15.75">
      <c r="B11" s="533"/>
      <c r="C11" s="533"/>
      <c r="D11" s="526"/>
      <c r="E11" s="533"/>
      <c r="F11" s="533"/>
      <c r="G11" s="533"/>
      <c r="H11" s="533"/>
      <c r="I11" s="529"/>
      <c r="J11" s="529"/>
      <c r="K11" s="202" t="s">
        <v>620</v>
      </c>
      <c r="L11" s="202" t="s">
        <v>10</v>
      </c>
      <c r="M11" s="390"/>
      <c r="N11" s="390"/>
      <c r="O11" s="391"/>
      <c r="P11" s="391"/>
      <c r="Q11" s="391"/>
    </row>
    <row r="12" spans="2:17" s="378" customFormat="1" ht="15.75">
      <c r="B12" s="392" t="s">
        <v>81</v>
      </c>
      <c r="C12" s="392" t="s">
        <v>7</v>
      </c>
      <c r="D12" s="393" t="s">
        <v>8</v>
      </c>
      <c r="E12" s="393" t="s">
        <v>9</v>
      </c>
      <c r="F12" s="393">
        <v>1</v>
      </c>
      <c r="G12" s="393">
        <v>2</v>
      </c>
      <c r="H12" s="393">
        <v>3</v>
      </c>
      <c r="I12" s="394">
        <v>4</v>
      </c>
      <c r="J12" s="394">
        <v>5</v>
      </c>
      <c r="K12" s="394">
        <v>6</v>
      </c>
      <c r="L12" s="394">
        <v>7</v>
      </c>
      <c r="M12" s="390"/>
      <c r="N12" s="390"/>
      <c r="O12" s="391"/>
      <c r="P12" s="395"/>
      <c r="Q12" s="391"/>
    </row>
    <row r="13" spans="2:17" s="378" customFormat="1" ht="15.75">
      <c r="B13" s="396" t="s">
        <v>165</v>
      </c>
      <c r="C13" s="397" t="s">
        <v>621</v>
      </c>
      <c r="D13" s="407" t="s">
        <v>622</v>
      </c>
      <c r="E13" s="408" t="s">
        <v>622</v>
      </c>
      <c r="F13" s="399" t="s">
        <v>623</v>
      </c>
      <c r="G13" s="398" t="s">
        <v>624</v>
      </c>
      <c r="H13" s="398" t="s">
        <v>625</v>
      </c>
      <c r="I13" s="398" t="s">
        <v>625</v>
      </c>
      <c r="J13" s="398" t="s">
        <v>584</v>
      </c>
      <c r="K13" s="398"/>
      <c r="L13" s="398"/>
      <c r="M13" s="390"/>
      <c r="N13" s="390"/>
      <c r="O13" s="391"/>
      <c r="P13" s="395"/>
      <c r="Q13" s="391"/>
    </row>
    <row r="14" spans="2:17" s="378" customFormat="1" ht="15.75">
      <c r="B14" s="396" t="s">
        <v>34</v>
      </c>
      <c r="C14" s="397"/>
      <c r="D14" s="407"/>
      <c r="E14" s="408"/>
      <c r="F14" s="399"/>
      <c r="G14" s="398"/>
      <c r="H14" s="398"/>
      <c r="I14" s="398"/>
      <c r="J14" s="398"/>
      <c r="K14" s="398"/>
      <c r="L14" s="398"/>
      <c r="M14" s="390"/>
      <c r="N14" s="390"/>
      <c r="O14" s="391"/>
      <c r="P14" s="395"/>
      <c r="Q14" s="391"/>
    </row>
    <row r="15" spans="2:17" s="378" customFormat="1" ht="15.75">
      <c r="B15" s="396" t="s">
        <v>41</v>
      </c>
      <c r="C15" s="397"/>
      <c r="D15" s="407"/>
      <c r="E15" s="408"/>
      <c r="F15" s="399"/>
      <c r="G15" s="398"/>
      <c r="H15" s="398"/>
      <c r="I15" s="398"/>
      <c r="J15" s="398"/>
      <c r="K15" s="398"/>
      <c r="L15" s="398"/>
      <c r="M15" s="390"/>
      <c r="N15" s="390"/>
      <c r="O15" s="391"/>
      <c r="P15" s="395"/>
      <c r="Q15" s="391"/>
    </row>
    <row r="16" spans="2:17" s="378" customFormat="1" ht="15.75">
      <c r="B16" s="396" t="s">
        <v>46</v>
      </c>
      <c r="C16" s="397"/>
      <c r="D16" s="407"/>
      <c r="E16" s="408"/>
      <c r="F16" s="399"/>
      <c r="G16" s="398"/>
      <c r="H16" s="398"/>
      <c r="I16" s="398"/>
      <c r="J16" s="398"/>
      <c r="K16" s="398"/>
      <c r="L16" s="398"/>
      <c r="M16" s="390"/>
      <c r="N16" s="390"/>
      <c r="O16" s="391"/>
      <c r="P16" s="391"/>
      <c r="Q16" s="391"/>
    </row>
    <row r="17" spans="2:17" s="378" customFormat="1" ht="15.75">
      <c r="B17" s="396" t="s">
        <v>89</v>
      </c>
      <c r="C17" s="397"/>
      <c r="D17" s="407"/>
      <c r="E17" s="408"/>
      <c r="F17" s="399"/>
      <c r="G17" s="398"/>
      <c r="H17" s="398"/>
      <c r="I17" s="398"/>
      <c r="J17" s="398"/>
      <c r="K17" s="398"/>
      <c r="L17" s="398"/>
      <c r="M17" s="390"/>
      <c r="N17" s="390"/>
      <c r="O17" s="391"/>
      <c r="P17" s="391"/>
      <c r="Q17" s="391"/>
    </row>
    <row r="18" spans="2:17" s="378" customFormat="1" ht="15.75">
      <c r="B18" s="396" t="s">
        <v>80</v>
      </c>
      <c r="C18" s="397"/>
      <c r="D18" s="407"/>
      <c r="E18" s="408"/>
      <c r="F18" s="399"/>
      <c r="G18" s="398"/>
      <c r="H18" s="398"/>
      <c r="I18" s="398"/>
      <c r="J18" s="398"/>
      <c r="K18" s="398"/>
      <c r="L18" s="398"/>
      <c r="M18" s="390"/>
      <c r="N18" s="390"/>
      <c r="O18" s="391"/>
      <c r="P18" s="391"/>
      <c r="Q18" s="391"/>
    </row>
    <row r="19" spans="2:17" s="378" customFormat="1" ht="15.75">
      <c r="B19" s="396" t="s">
        <v>626</v>
      </c>
      <c r="C19" s="397"/>
      <c r="D19" s="407"/>
      <c r="E19" s="408"/>
      <c r="F19" s="399"/>
      <c r="G19" s="398"/>
      <c r="H19" s="398"/>
      <c r="I19" s="398"/>
      <c r="J19" s="398"/>
      <c r="K19" s="398"/>
      <c r="L19" s="398"/>
      <c r="M19" s="390"/>
      <c r="N19" s="390"/>
      <c r="O19" s="391"/>
      <c r="P19" s="391"/>
      <c r="Q19" s="391"/>
    </row>
    <row r="20" spans="2:17" ht="18.75">
      <c r="B20" s="400"/>
      <c r="C20" s="400"/>
      <c r="D20" s="400"/>
      <c r="E20" s="400"/>
      <c r="F20" s="400"/>
      <c r="G20" s="400"/>
      <c r="H20" s="400"/>
      <c r="I20" s="400"/>
      <c r="J20" s="400"/>
      <c r="K20" s="400"/>
      <c r="L20" s="400"/>
    </row>
    <row r="21" spans="2:17" ht="18.75">
      <c r="B21" s="401"/>
      <c r="C21" s="329" t="s">
        <v>578</v>
      </c>
      <c r="D21" s="329"/>
      <c r="G21" s="401"/>
      <c r="H21" s="401"/>
      <c r="I21" s="401"/>
      <c r="K21" s="437"/>
      <c r="L21" s="437"/>
    </row>
    <row r="22" spans="2:17" ht="18.75">
      <c r="B22" s="402"/>
      <c r="C22" s="402"/>
      <c r="D22" s="402"/>
      <c r="G22" s="402"/>
      <c r="H22" s="402"/>
      <c r="I22" s="402"/>
      <c r="K22" s="463" t="s">
        <v>79</v>
      </c>
      <c r="L22" s="463"/>
    </row>
    <row r="23" spans="2:17" ht="18.75">
      <c r="B23" s="402"/>
      <c r="C23" s="402"/>
      <c r="D23" s="402"/>
      <c r="G23" s="402"/>
      <c r="H23" s="402"/>
      <c r="I23" s="402"/>
      <c r="K23" s="437"/>
      <c r="L23" s="437"/>
    </row>
    <row r="24" spans="2:17" ht="18.75">
      <c r="B24" s="402"/>
      <c r="C24" s="402"/>
      <c r="D24" s="402"/>
      <c r="G24" s="402"/>
      <c r="H24" s="402"/>
      <c r="I24" s="402"/>
      <c r="K24" s="463" t="s">
        <v>579</v>
      </c>
      <c r="L24" s="463"/>
    </row>
    <row r="25" spans="2:17" ht="16.5">
      <c r="K25" s="437"/>
      <c r="L25" s="437"/>
    </row>
    <row r="26" spans="2:17" ht="12.75" customHeight="1">
      <c r="K26" s="463" t="s">
        <v>580</v>
      </c>
      <c r="L26" s="463"/>
    </row>
    <row r="33" customFormat="1" ht="18.75" customHeight="1"/>
  </sheetData>
  <mergeCells count="21">
    <mergeCell ref="K2:L2"/>
    <mergeCell ref="K3:L3"/>
    <mergeCell ref="B5:L5"/>
    <mergeCell ref="B7:L7"/>
    <mergeCell ref="B9:B11"/>
    <mergeCell ref="C9:C11"/>
    <mergeCell ref="E9:E11"/>
    <mergeCell ref="F9:F11"/>
    <mergeCell ref="G9:G11"/>
    <mergeCell ref="H9:H11"/>
    <mergeCell ref="K23:L23"/>
    <mergeCell ref="K24:L24"/>
    <mergeCell ref="K25:L25"/>
    <mergeCell ref="K26:L26"/>
    <mergeCell ref="D9:D11"/>
    <mergeCell ref="I9:J9"/>
    <mergeCell ref="K9:L9"/>
    <mergeCell ref="I10:I11"/>
    <mergeCell ref="J10:J11"/>
    <mergeCell ref="K21:L21"/>
    <mergeCell ref="K22:L22"/>
  </mergeCells>
  <dataValidations count="2">
    <dataValidation type="list" allowBlank="1" showErrorMessage="1" sqref="G6" xr:uid="{AFF29B8E-66ED-4BC3-9713-4C0F42F33F5D}">
      <formula1>"оберіть, березень, червень, вересень, грудень"</formula1>
    </dataValidation>
    <dataValidation type="list" allowBlank="1" showInputMessage="1" showErrorMessage="1" sqref="H6" xr:uid="{F582E181-E41C-4CF7-9DAF-1BEB7A7E10F7}">
      <formula1>"оберіть, 2025, 2026, 2027, 2028, 2029, 2030, 2031, 2032, 2033"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66D1D7B1-9DAB-471E-B363-6362CA36158E}">
          <x14:formula1>
            <xm:f>'Випада.чі списки'!$J$2:$J$4</xm:f>
          </x14:formula1>
          <xm:sqref>C13:C19</xm:sqref>
        </x14:dataValidation>
        <x14:dataValidation type="list" allowBlank="1" showInputMessage="1" showErrorMessage="1" xr:uid="{3814710F-C77B-4031-8BCC-DBCD5626ADC6}">
          <x14:formula1>
            <xm:f>'Випада.чі списки'!$L$1:$L$4</xm:f>
          </x14:formula1>
          <xm:sqref>D13:D19</xm:sqref>
        </x14:dataValidation>
        <x14:dataValidation type="list" allowBlank="1" showInputMessage="1" showErrorMessage="1" xr:uid="{8EB1535A-227E-44B7-969F-D03A1553AE4B}">
          <x14:formula1>
            <xm:f>'Випада.чі списки'!$O$1:$O$7</xm:f>
          </x14:formula1>
          <xm:sqref>E13:E19</xm:sqref>
        </x14:dataValidation>
        <x14:dataValidation type="list" allowBlank="1" showInputMessage="1" showErrorMessage="1" xr:uid="{1CC7CE71-9BA7-4830-B58B-E8F1ADE56FEA}">
          <x14:formula1>
            <xm:f>'Випада.чі списки'!$H$1:$H$3</xm:f>
          </x14:formula1>
          <xm:sqref>F13:F19</xm:sqref>
        </x14:dataValidation>
        <x14:dataValidation type="list" allowBlank="1" showInputMessage="1" showErrorMessage="1" xr:uid="{1A1CE453-4061-4A18-9B96-E725DA64381B}">
          <x14:formula1>
            <xm:f>'Випада.чі списки'!$A$1:$A$5</xm:f>
          </x14:formula1>
          <xm:sqref>G13:G19</xm:sqref>
        </x14:dataValidation>
        <x14:dataValidation type="list" allowBlank="1" showInputMessage="1" showErrorMessage="1" xr:uid="{E164C9AD-A3CB-45D6-BAC0-92D57AABE18D}">
          <x14:formula1>
            <xm:f>'Випада.чі списки'!$C$1:$C$13</xm:f>
          </x14:formula1>
          <xm:sqref>H13:I19</xm:sqref>
        </x14:dataValidation>
        <x14:dataValidation type="list" allowBlank="1" showInputMessage="1" showErrorMessage="1" xr:uid="{86E71866-BBB2-407B-B389-1EFAEE8E7093}">
          <x14:formula1>
            <xm:f>'Випада.чі списки'!$E$1:$E$24</xm:f>
          </x14:formula1>
          <xm:sqref>J13:J19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4E6C8-D873-4286-8A59-661E481166A2}">
  <dimension ref="B2:I87"/>
  <sheetViews>
    <sheetView showGridLines="0" zoomScaleNormal="100" zoomScaleSheetLayoutView="80" workbookViewId="0">
      <selection activeCell="H11" sqref="H11"/>
    </sheetView>
  </sheetViews>
  <sheetFormatPr defaultRowHeight="12.75"/>
  <cols>
    <col min="1" max="1" width="7" style="284" customWidth="1"/>
    <col min="2" max="2" width="8.6640625" style="284" customWidth="1"/>
    <col min="3" max="3" width="53.33203125" style="284" customWidth="1"/>
    <col min="4" max="4" width="27" style="284" customWidth="1"/>
    <col min="5" max="5" width="27.6640625" style="284" customWidth="1"/>
    <col min="6" max="6" width="25.1640625" style="284" customWidth="1"/>
    <col min="7" max="7" width="11.1640625" style="284" customWidth="1"/>
    <col min="8" max="8" width="28.1640625" style="284" customWidth="1"/>
    <col min="9" max="9" width="9" style="284" customWidth="1"/>
    <col min="10" max="16384" width="9.33203125" style="284"/>
  </cols>
  <sheetData>
    <row r="2" spans="2:9" ht="14.25" customHeight="1">
      <c r="D2" s="29"/>
      <c r="E2" s="537" t="s">
        <v>525</v>
      </c>
      <c r="F2" s="538"/>
      <c r="G2" s="537"/>
      <c r="H2" s="539"/>
      <c r="I2" s="29"/>
    </row>
    <row r="3" spans="2:9" ht="36" customHeight="1">
      <c r="D3" s="29"/>
      <c r="E3" s="540" t="s">
        <v>311</v>
      </c>
      <c r="F3" s="541"/>
      <c r="G3" s="29"/>
      <c r="H3" s="285"/>
      <c r="I3" s="29"/>
    </row>
    <row r="4" spans="2:9" ht="13.5" customHeight="1">
      <c r="D4" s="112"/>
      <c r="E4" s="285"/>
      <c r="F4" s="285"/>
      <c r="G4" s="112"/>
      <c r="H4" s="112"/>
      <c r="I4" s="112"/>
    </row>
    <row r="5" spans="2:9" ht="23.25" customHeight="1">
      <c r="B5" s="511" t="s">
        <v>521</v>
      </c>
      <c r="C5" s="542"/>
      <c r="D5" s="542"/>
      <c r="E5" s="542"/>
      <c r="F5" s="542"/>
      <c r="G5" s="54"/>
      <c r="H5" s="54"/>
      <c r="I5" s="112"/>
    </row>
    <row r="6" spans="2:9" ht="21.75" customHeight="1">
      <c r="B6" s="354"/>
      <c r="C6" s="365" t="s">
        <v>581</v>
      </c>
      <c r="D6" s="336" t="s">
        <v>582</v>
      </c>
      <c r="E6" s="337" t="s">
        <v>584</v>
      </c>
      <c r="F6" s="5" t="s">
        <v>583</v>
      </c>
      <c r="G6" s="113"/>
      <c r="H6" s="113"/>
      <c r="I6" s="112"/>
    </row>
    <row r="7" spans="2:9" ht="19.5" customHeight="1">
      <c r="B7" s="543" t="s">
        <v>171</v>
      </c>
      <c r="C7" s="544"/>
      <c r="D7" s="544"/>
      <c r="E7" s="544"/>
      <c r="F7" s="544"/>
      <c r="G7" s="111"/>
      <c r="H7" s="111"/>
      <c r="I7" s="112"/>
    </row>
    <row r="8" spans="2:9" ht="16.5" customHeight="1"/>
    <row r="9" spans="2:9" ht="19.5" customHeight="1">
      <c r="F9" s="114" t="s">
        <v>10</v>
      </c>
      <c r="H9" s="115"/>
    </row>
    <row r="10" spans="2:9" ht="41.25" customHeight="1">
      <c r="B10" s="116" t="s">
        <v>2</v>
      </c>
      <c r="C10" s="116" t="s">
        <v>347</v>
      </c>
      <c r="D10" s="117" t="s">
        <v>348</v>
      </c>
      <c r="E10" s="117" t="s">
        <v>349</v>
      </c>
      <c r="F10" s="117" t="s">
        <v>457</v>
      </c>
      <c r="G10" s="118"/>
      <c r="H10" s="118"/>
      <c r="I10" s="112"/>
    </row>
    <row r="11" spans="2:9" ht="18" customHeight="1">
      <c r="B11" s="203" t="s">
        <v>6</v>
      </c>
      <c r="C11" s="203" t="s">
        <v>7</v>
      </c>
      <c r="D11" s="203">
        <v>1</v>
      </c>
      <c r="E11" s="203">
        <v>2</v>
      </c>
      <c r="F11" s="203">
        <v>3</v>
      </c>
      <c r="G11" s="119"/>
      <c r="H11" s="119"/>
      <c r="I11" s="112"/>
    </row>
    <row r="12" spans="2:9" ht="25.5" customHeight="1">
      <c r="B12" s="534" t="s">
        <v>522</v>
      </c>
      <c r="C12" s="535"/>
      <c r="D12" s="535"/>
      <c r="E12" s="535"/>
      <c r="F12" s="536"/>
      <c r="G12" s="120"/>
      <c r="H12" s="120"/>
      <c r="I12" s="121"/>
    </row>
    <row r="13" spans="2:9" ht="27.75" customHeight="1">
      <c r="B13" s="286" t="s">
        <v>165</v>
      </c>
      <c r="C13" s="122" t="s">
        <v>523</v>
      </c>
      <c r="D13" s="274"/>
      <c r="E13" s="274"/>
      <c r="F13" s="274"/>
      <c r="G13" s="120"/>
      <c r="H13" s="120"/>
      <c r="I13" s="121"/>
    </row>
    <row r="14" spans="2:9" ht="24" customHeight="1">
      <c r="B14" s="286" t="s">
        <v>26</v>
      </c>
      <c r="C14" s="122"/>
      <c r="D14" s="274"/>
      <c r="E14" s="274"/>
      <c r="F14" s="274"/>
      <c r="G14" s="120"/>
      <c r="H14" s="120"/>
      <c r="I14" s="121"/>
    </row>
    <row r="15" spans="2:9" ht="24" customHeight="1">
      <c r="B15" s="286" t="s">
        <v>80</v>
      </c>
      <c r="C15" s="123"/>
      <c r="D15" s="274"/>
      <c r="E15" s="274"/>
      <c r="F15" s="274"/>
      <c r="G15" s="120"/>
      <c r="H15" s="120"/>
      <c r="I15" s="121"/>
    </row>
    <row r="16" spans="2:9" ht="44.25" customHeight="1">
      <c r="B16" s="286" t="s">
        <v>34</v>
      </c>
      <c r="C16" s="122" t="s">
        <v>524</v>
      </c>
      <c r="D16" s="288"/>
      <c r="E16" s="274"/>
      <c r="F16" s="274"/>
      <c r="G16" s="120"/>
      <c r="H16" s="120"/>
      <c r="I16" s="121"/>
    </row>
    <row r="17" spans="2:9" ht="44.25" customHeight="1">
      <c r="B17" s="286" t="s">
        <v>36</v>
      </c>
      <c r="C17" s="122"/>
      <c r="D17" s="274"/>
      <c r="E17" s="274"/>
      <c r="F17" s="274"/>
      <c r="G17" s="120"/>
      <c r="H17" s="120"/>
      <c r="I17" s="121"/>
    </row>
    <row r="18" spans="2:9" ht="37.5" customHeight="1">
      <c r="B18" s="286" t="s">
        <v>41</v>
      </c>
      <c r="C18" s="122" t="s">
        <v>564</v>
      </c>
      <c r="D18" s="274"/>
      <c r="E18" s="274"/>
      <c r="F18" s="274"/>
      <c r="G18" s="120"/>
      <c r="H18" s="120"/>
      <c r="I18" s="121"/>
    </row>
    <row r="19" spans="2:9" ht="37.5" customHeight="1">
      <c r="B19" s="286" t="s">
        <v>42</v>
      </c>
      <c r="C19" s="122"/>
      <c r="D19" s="274"/>
      <c r="E19" s="274"/>
      <c r="F19" s="274"/>
      <c r="G19" s="120"/>
      <c r="H19" s="120"/>
      <c r="I19" s="121"/>
    </row>
    <row r="20" spans="2:9">
      <c r="G20" s="287"/>
      <c r="H20" s="287"/>
    </row>
    <row r="21" spans="2:9" ht="16.5">
      <c r="C21" s="329" t="s">
        <v>578</v>
      </c>
      <c r="E21" s="437"/>
      <c r="F21" s="437"/>
      <c r="G21" s="287"/>
      <c r="H21" s="287"/>
    </row>
    <row r="22" spans="2:9">
      <c r="E22" s="463" t="s">
        <v>79</v>
      </c>
      <c r="F22" s="463"/>
    </row>
    <row r="23" spans="2:9" ht="12" customHeight="1">
      <c r="E23" s="437"/>
      <c r="F23" s="437"/>
    </row>
    <row r="24" spans="2:9">
      <c r="E24" s="463" t="s">
        <v>579</v>
      </c>
      <c r="F24" s="463"/>
    </row>
    <row r="25" spans="2:9" ht="16.5">
      <c r="E25" s="437"/>
      <c r="F25" s="437"/>
    </row>
    <row r="26" spans="2:9">
      <c r="E26" s="463" t="s">
        <v>580</v>
      </c>
      <c r="F26" s="463"/>
    </row>
    <row r="30" spans="2:9" ht="16.5">
      <c r="C30" s="38"/>
      <c r="D30" s="30"/>
      <c r="E30" s="30"/>
      <c r="F30" s="30"/>
      <c r="G30" s="30"/>
      <c r="H30" s="30"/>
      <c r="I30" s="30"/>
    </row>
    <row r="31" spans="2:9" ht="16.5">
      <c r="C31" s="38"/>
      <c r="D31" s="30"/>
      <c r="E31" s="30"/>
      <c r="F31" s="30"/>
      <c r="G31" s="30"/>
      <c r="H31" s="30"/>
      <c r="I31" s="30"/>
    </row>
    <row r="32" spans="2:9" ht="16.5">
      <c r="C32" s="38"/>
      <c r="D32" s="30"/>
      <c r="E32" s="30"/>
      <c r="F32" s="30"/>
      <c r="G32" s="30"/>
      <c r="H32" s="30"/>
      <c r="I32" s="30"/>
    </row>
    <row r="33" spans="3:9" ht="16.5">
      <c r="C33" s="38"/>
      <c r="D33" s="30"/>
      <c r="E33" s="30"/>
      <c r="F33" s="30"/>
      <c r="G33" s="30"/>
      <c r="H33" s="30"/>
      <c r="I33" s="30"/>
    </row>
    <row r="34" spans="3:9" ht="16.5">
      <c r="C34" s="38"/>
      <c r="D34" s="30"/>
      <c r="E34" s="30"/>
      <c r="F34" s="30"/>
      <c r="G34" s="30"/>
      <c r="H34" s="30"/>
      <c r="I34" s="30"/>
    </row>
    <row r="35" spans="3:9" ht="16.5">
      <c r="C35" s="38"/>
      <c r="D35" s="30"/>
      <c r="E35" s="30"/>
      <c r="F35" s="30"/>
      <c r="G35" s="30"/>
      <c r="H35" s="30"/>
      <c r="I35" s="30"/>
    </row>
    <row r="36" spans="3:9" ht="16.5">
      <c r="C36" s="38"/>
      <c r="D36" s="30"/>
      <c r="E36" s="30"/>
      <c r="F36" s="30"/>
      <c r="G36" s="30"/>
      <c r="H36" s="30"/>
      <c r="I36" s="30"/>
    </row>
    <row r="37" spans="3:9" ht="16.5">
      <c r="C37" s="38"/>
      <c r="D37" s="30"/>
      <c r="E37" s="30"/>
      <c r="F37" s="30"/>
      <c r="G37" s="30"/>
      <c r="H37" s="30"/>
      <c r="I37" s="30"/>
    </row>
    <row r="38" spans="3:9" ht="16.5">
      <c r="C38" s="38"/>
      <c r="D38" s="30"/>
      <c r="E38" s="30"/>
      <c r="F38" s="30"/>
      <c r="G38" s="30"/>
      <c r="H38" s="30"/>
      <c r="I38" s="30"/>
    </row>
    <row r="39" spans="3:9" ht="16.5">
      <c r="C39" s="38"/>
      <c r="D39" s="30"/>
      <c r="E39" s="30"/>
      <c r="F39" s="30"/>
      <c r="G39" s="30"/>
      <c r="H39" s="30"/>
      <c r="I39" s="30"/>
    </row>
    <row r="40" spans="3:9" ht="16.5">
      <c r="C40" s="38"/>
      <c r="D40" s="30"/>
      <c r="E40" s="30"/>
      <c r="F40" s="30"/>
      <c r="G40" s="30"/>
      <c r="H40" s="30"/>
      <c r="I40" s="30"/>
    </row>
    <row r="41" spans="3:9" ht="16.5">
      <c r="C41" s="38"/>
      <c r="D41" s="30"/>
      <c r="E41" s="30"/>
      <c r="F41" s="30"/>
      <c r="G41" s="30"/>
      <c r="H41" s="30"/>
      <c r="I41" s="30"/>
    </row>
    <row r="42" spans="3:9" ht="16.5">
      <c r="C42" s="38"/>
      <c r="D42" s="30"/>
      <c r="E42" s="30"/>
      <c r="F42" s="30"/>
      <c r="G42" s="30"/>
      <c r="H42" s="30"/>
      <c r="I42" s="30"/>
    </row>
    <row r="43" spans="3:9" ht="16.5">
      <c r="C43" s="38"/>
      <c r="D43" s="30"/>
      <c r="E43" s="30"/>
      <c r="F43" s="30"/>
      <c r="G43" s="30"/>
      <c r="H43" s="30"/>
      <c r="I43" s="30"/>
    </row>
    <row r="44" spans="3:9" ht="16.5">
      <c r="C44" s="38"/>
      <c r="D44" s="30"/>
      <c r="E44" s="30"/>
      <c r="F44" s="30"/>
      <c r="G44" s="30"/>
      <c r="H44" s="30"/>
      <c r="I44" s="30"/>
    </row>
    <row r="45" spans="3:9" ht="16.5">
      <c r="C45" s="38"/>
      <c r="D45" s="30"/>
      <c r="E45" s="30"/>
      <c r="F45" s="30"/>
      <c r="G45" s="30"/>
      <c r="H45" s="30"/>
      <c r="I45" s="30"/>
    </row>
    <row r="46" spans="3:9" ht="16.5">
      <c r="C46" s="38"/>
      <c r="D46" s="30"/>
      <c r="E46" s="30"/>
      <c r="F46" s="30"/>
      <c r="G46" s="30"/>
      <c r="H46" s="30"/>
      <c r="I46" s="30"/>
    </row>
    <row r="47" spans="3:9" ht="16.5">
      <c r="C47" s="38"/>
      <c r="D47" s="30"/>
      <c r="E47" s="30"/>
      <c r="F47" s="30"/>
      <c r="G47" s="30"/>
      <c r="H47" s="30"/>
      <c r="I47" s="30"/>
    </row>
    <row r="48" spans="3:9" ht="16.5">
      <c r="C48" s="38"/>
      <c r="D48" s="30"/>
      <c r="E48" s="30"/>
      <c r="F48" s="30"/>
      <c r="G48" s="30"/>
      <c r="H48" s="30"/>
      <c r="I48" s="30"/>
    </row>
    <row r="49" spans="3:9" ht="16.5">
      <c r="C49" s="38"/>
      <c r="D49" s="30"/>
      <c r="E49" s="30"/>
      <c r="F49" s="30"/>
      <c r="G49" s="30"/>
      <c r="H49" s="30"/>
      <c r="I49" s="30"/>
    </row>
    <row r="50" spans="3:9" ht="16.5">
      <c r="C50" s="38"/>
      <c r="D50" s="30"/>
      <c r="E50" s="30"/>
      <c r="F50" s="30"/>
      <c r="G50" s="30"/>
      <c r="H50" s="30"/>
      <c r="I50" s="30"/>
    </row>
    <row r="51" spans="3:9" ht="16.5">
      <c r="C51" s="38"/>
      <c r="D51" s="30"/>
      <c r="E51" s="30"/>
      <c r="F51" s="30"/>
      <c r="G51" s="30"/>
      <c r="H51" s="30"/>
      <c r="I51" s="30"/>
    </row>
    <row r="52" spans="3:9" ht="16.5">
      <c r="C52" s="38"/>
      <c r="D52" s="30"/>
      <c r="E52" s="30"/>
      <c r="F52" s="30"/>
      <c r="G52" s="30"/>
      <c r="H52" s="30"/>
      <c r="I52" s="30"/>
    </row>
    <row r="53" spans="3:9" ht="16.5">
      <c r="C53" s="38"/>
      <c r="D53" s="30"/>
      <c r="E53" s="30"/>
      <c r="F53" s="30"/>
      <c r="G53" s="30"/>
      <c r="H53" s="30"/>
      <c r="I53" s="30"/>
    </row>
    <row r="54" spans="3:9" ht="16.5">
      <c r="C54" s="38"/>
      <c r="D54" s="30"/>
      <c r="E54" s="30"/>
      <c r="F54" s="30"/>
      <c r="G54" s="30"/>
      <c r="H54" s="30"/>
      <c r="I54" s="30"/>
    </row>
    <row r="55" spans="3:9" ht="16.5">
      <c r="C55" s="38"/>
      <c r="D55" s="30"/>
      <c r="E55" s="30"/>
      <c r="F55" s="30"/>
      <c r="G55" s="30"/>
      <c r="H55" s="30"/>
      <c r="I55" s="30"/>
    </row>
    <row r="56" spans="3:9" ht="16.5">
      <c r="C56" s="38"/>
    </row>
    <row r="57" spans="3:9" ht="16.5">
      <c r="C57" s="38"/>
    </row>
    <row r="58" spans="3:9" ht="16.5">
      <c r="C58" s="38"/>
    </row>
    <row r="59" spans="3:9" ht="16.5">
      <c r="C59" s="38"/>
    </row>
    <row r="60" spans="3:9" ht="16.5">
      <c r="C60" s="38"/>
    </row>
    <row r="61" spans="3:9" ht="16.5">
      <c r="C61" s="38"/>
    </row>
    <row r="62" spans="3:9" ht="16.5">
      <c r="C62" s="38"/>
    </row>
    <row r="63" spans="3:9" ht="16.5">
      <c r="C63" s="38"/>
    </row>
    <row r="64" spans="3:9" ht="16.5">
      <c r="C64" s="38"/>
    </row>
    <row r="65" spans="3:3" ht="16.5">
      <c r="C65" s="38"/>
    </row>
    <row r="66" spans="3:3" ht="16.5">
      <c r="C66" s="38"/>
    </row>
    <row r="67" spans="3:3" ht="16.5">
      <c r="C67" s="38"/>
    </row>
    <row r="68" spans="3:3" ht="16.5">
      <c r="C68" s="38"/>
    </row>
    <row r="69" spans="3:3" ht="16.5">
      <c r="C69" s="38"/>
    </row>
    <row r="70" spans="3:3" ht="16.5">
      <c r="C70" s="38"/>
    </row>
    <row r="71" spans="3:3" ht="16.5">
      <c r="C71" s="38"/>
    </row>
    <row r="72" spans="3:3" ht="16.5">
      <c r="C72" s="38"/>
    </row>
    <row r="73" spans="3:3" ht="16.5">
      <c r="C73" s="38"/>
    </row>
    <row r="74" spans="3:3" ht="16.5">
      <c r="C74" s="38"/>
    </row>
    <row r="75" spans="3:3" ht="16.5">
      <c r="C75" s="38"/>
    </row>
    <row r="76" spans="3:3" ht="16.5">
      <c r="C76" s="38"/>
    </row>
    <row r="77" spans="3:3" ht="16.5">
      <c r="C77" s="38"/>
    </row>
    <row r="78" spans="3:3" ht="16.5">
      <c r="C78" s="38"/>
    </row>
    <row r="79" spans="3:3" ht="16.5">
      <c r="C79" s="38"/>
    </row>
    <row r="80" spans="3:3" ht="16.5">
      <c r="C80" s="38"/>
    </row>
    <row r="81" spans="3:3" ht="16.5">
      <c r="C81" s="38"/>
    </row>
    <row r="82" spans="3:3" ht="16.5">
      <c r="C82" s="38"/>
    </row>
    <row r="83" spans="3:3" ht="16.5">
      <c r="C83" s="38"/>
    </row>
    <row r="84" spans="3:3" ht="16.5">
      <c r="C84" s="38"/>
    </row>
    <row r="85" spans="3:3" ht="16.5">
      <c r="C85" s="38"/>
    </row>
    <row r="86" spans="3:3" ht="16.5">
      <c r="C86" s="38"/>
    </row>
    <row r="87" spans="3:3" ht="16.5">
      <c r="C87" s="38"/>
    </row>
  </sheetData>
  <mergeCells count="12">
    <mergeCell ref="E26:F26"/>
    <mergeCell ref="E21:F21"/>
    <mergeCell ref="E22:F22"/>
    <mergeCell ref="E23:F23"/>
    <mergeCell ref="E24:F24"/>
    <mergeCell ref="E25:F25"/>
    <mergeCell ref="B12:F12"/>
    <mergeCell ref="E2:F2"/>
    <mergeCell ref="G2:H2"/>
    <mergeCell ref="E3:F3"/>
    <mergeCell ref="B5:F5"/>
    <mergeCell ref="B7:F7"/>
  </mergeCells>
  <conditionalFormatting sqref="D6">
    <cfRule type="cellIs" dxfId="2" priority="1" operator="equal">
      <formula>0</formula>
    </cfRule>
  </conditionalFormatting>
  <dataValidations count="2">
    <dataValidation type="list" allowBlank="1" showInputMessage="1" showErrorMessage="1" sqref="D6" xr:uid="{14DA2A2E-CA8C-43B4-9189-F0F0E08C2B75}">
      <formula1>"оберіть період, березень, червень, вересень, грудень"</formula1>
    </dataValidation>
    <dataValidation type="list" allowBlank="1" showInputMessage="1" showErrorMessage="1" sqref="E6" xr:uid="{A4E919BB-8315-49BA-9749-55933D5DD9F8}">
      <formula1>"оберіть рік, 2025, 2026, 2027, 2028, 2029, 2030, 2031, 2032, 2033, 2034, 2035"</formula1>
    </dataValidation>
  </dataValidations>
  <printOptions horizontalCentered="1"/>
  <pageMargins left="0.11811023622047245" right="0.11811023622047245" top="0" bottom="0.15748031496062992" header="0.11811023622047245" footer="0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A28F-6242-43B9-BCC0-6B75AC1BDC8B}">
  <dimension ref="B2:J89"/>
  <sheetViews>
    <sheetView showGridLines="0" zoomScale="70" zoomScaleNormal="70" workbookViewId="0">
      <selection activeCell="F2" sqref="F2:G2"/>
    </sheetView>
  </sheetViews>
  <sheetFormatPr defaultRowHeight="12.75"/>
  <cols>
    <col min="1" max="1" width="7" style="292" customWidth="1"/>
    <col min="2" max="2" width="11.5" style="292" customWidth="1"/>
    <col min="3" max="3" width="59.6640625" style="292" customWidth="1"/>
    <col min="4" max="5" width="22" style="292" customWidth="1"/>
    <col min="6" max="6" width="26.33203125" style="292" customWidth="1"/>
    <col min="7" max="7" width="23.33203125" style="292" customWidth="1"/>
    <col min="8" max="8" width="6.1640625" style="292" customWidth="1"/>
    <col min="9" max="9" width="28.1640625" style="292" customWidth="1"/>
    <col min="10" max="10" width="9" style="292" customWidth="1"/>
    <col min="11" max="16384" width="9.33203125" style="292"/>
  </cols>
  <sheetData>
    <row r="2" spans="2:10" ht="14.25" customHeight="1">
      <c r="D2" s="293"/>
      <c r="F2" s="556" t="s">
        <v>545</v>
      </c>
      <c r="G2" s="556"/>
      <c r="H2" s="545"/>
      <c r="I2" s="546"/>
      <c r="J2" s="293"/>
    </row>
    <row r="3" spans="2:10" ht="51" customHeight="1">
      <c r="D3" s="293"/>
      <c r="F3" s="555" t="s">
        <v>311</v>
      </c>
      <c r="G3" s="555"/>
      <c r="H3" s="293"/>
      <c r="I3" s="294"/>
      <c r="J3" s="293"/>
    </row>
    <row r="4" spans="2:10" ht="13.5" customHeight="1">
      <c r="D4" s="295"/>
      <c r="E4" s="294"/>
      <c r="F4" s="294"/>
      <c r="G4" s="294"/>
      <c r="H4" s="295"/>
      <c r="I4" s="295"/>
      <c r="J4" s="295"/>
    </row>
    <row r="5" spans="2:10" ht="54" customHeight="1">
      <c r="B5" s="547" t="s">
        <v>599</v>
      </c>
      <c r="C5" s="548"/>
      <c r="D5" s="548"/>
      <c r="E5" s="548"/>
      <c r="F5" s="548"/>
      <c r="G5" s="548"/>
      <c r="H5" s="296"/>
      <c r="I5" s="296"/>
      <c r="J5" s="295"/>
    </row>
    <row r="6" spans="2:10" ht="21.75" customHeight="1">
      <c r="B6" s="355"/>
      <c r="C6" s="365" t="s">
        <v>581</v>
      </c>
      <c r="D6" s="336" t="s">
        <v>582</v>
      </c>
      <c r="E6" s="337" t="s">
        <v>584</v>
      </c>
      <c r="F6" s="5" t="s">
        <v>583</v>
      </c>
      <c r="G6" s="366"/>
      <c r="H6" s="297"/>
      <c r="I6" s="297"/>
      <c r="J6" s="295"/>
    </row>
    <row r="7" spans="2:10" ht="19.5" customHeight="1">
      <c r="B7" s="553" t="s">
        <v>171</v>
      </c>
      <c r="C7" s="554"/>
      <c r="D7" s="554"/>
      <c r="E7" s="554"/>
      <c r="F7" s="554"/>
      <c r="G7" s="554"/>
      <c r="H7" s="298"/>
      <c r="I7" s="298"/>
      <c r="J7" s="295"/>
    </row>
    <row r="8" spans="2:10" ht="19.5" customHeight="1">
      <c r="G8" s="114"/>
      <c r="I8" s="115"/>
    </row>
    <row r="9" spans="2:10" ht="57" customHeight="1">
      <c r="B9" s="551" t="s">
        <v>2</v>
      </c>
      <c r="C9" s="551" t="s">
        <v>59</v>
      </c>
      <c r="D9" s="549" t="s">
        <v>3</v>
      </c>
      <c r="E9" s="549" t="s">
        <v>98</v>
      </c>
      <c r="F9" s="557" t="s">
        <v>250</v>
      </c>
      <c r="G9" s="558"/>
      <c r="H9" s="118"/>
      <c r="I9" s="118"/>
      <c r="J9" s="295"/>
    </row>
    <row r="10" spans="2:10" ht="18.75" customHeight="1">
      <c r="B10" s="552"/>
      <c r="C10" s="552"/>
      <c r="D10" s="550"/>
      <c r="E10" s="550"/>
      <c r="F10" s="299" t="s">
        <v>319</v>
      </c>
      <c r="G10" s="299" t="s">
        <v>77</v>
      </c>
      <c r="H10" s="118"/>
      <c r="I10" s="118"/>
      <c r="J10" s="295"/>
    </row>
    <row r="11" spans="2:10" ht="18" customHeight="1">
      <c r="B11" s="300" t="s">
        <v>6</v>
      </c>
      <c r="C11" s="300" t="s">
        <v>7</v>
      </c>
      <c r="D11" s="300" t="s">
        <v>8</v>
      </c>
      <c r="E11" s="300" t="s">
        <v>9</v>
      </c>
      <c r="F11" s="300">
        <v>1</v>
      </c>
      <c r="G11" s="300">
        <v>2</v>
      </c>
      <c r="H11" s="301"/>
      <c r="I11" s="301"/>
      <c r="J11" s="295"/>
    </row>
    <row r="12" spans="2:10" ht="33" customHeight="1">
      <c r="B12" s="289" t="s">
        <v>85</v>
      </c>
      <c r="C12" s="290" t="s">
        <v>526</v>
      </c>
      <c r="D12" s="291" t="s">
        <v>527</v>
      </c>
      <c r="E12" s="291" t="s">
        <v>23</v>
      </c>
      <c r="F12" s="302"/>
      <c r="G12" s="302"/>
      <c r="H12" s="120"/>
      <c r="I12" s="120"/>
      <c r="J12" s="121"/>
    </row>
    <row r="13" spans="2:10" ht="27.75" customHeight="1">
      <c r="B13" s="286" t="s">
        <v>528</v>
      </c>
      <c r="C13" s="122" t="s">
        <v>529</v>
      </c>
      <c r="D13" s="274" t="s">
        <v>527</v>
      </c>
      <c r="E13" s="288"/>
      <c r="F13" s="274"/>
      <c r="G13" s="274"/>
      <c r="H13" s="120"/>
      <c r="I13" s="120"/>
      <c r="J13" s="121"/>
    </row>
    <row r="14" spans="2:10" ht="24" customHeight="1">
      <c r="B14" s="286" t="s">
        <v>533</v>
      </c>
      <c r="C14" s="123" t="s">
        <v>530</v>
      </c>
      <c r="D14" s="274" t="s">
        <v>189</v>
      </c>
      <c r="E14" s="288"/>
      <c r="F14" s="274"/>
      <c r="G14" s="274"/>
      <c r="H14" s="120"/>
      <c r="I14" s="120"/>
      <c r="J14" s="121"/>
    </row>
    <row r="15" spans="2:10" ht="24" customHeight="1">
      <c r="B15" s="286" t="s">
        <v>534</v>
      </c>
      <c r="C15" s="123" t="s">
        <v>531</v>
      </c>
      <c r="D15" s="274" t="s">
        <v>532</v>
      </c>
      <c r="E15" s="288"/>
      <c r="F15" s="274"/>
      <c r="G15" s="274"/>
      <c r="H15" s="120"/>
      <c r="I15" s="120"/>
      <c r="J15" s="121"/>
    </row>
    <row r="16" spans="2:10" ht="30" customHeight="1">
      <c r="B16" s="286" t="s">
        <v>535</v>
      </c>
      <c r="C16" s="122" t="s">
        <v>536</v>
      </c>
      <c r="D16" s="274" t="s">
        <v>527</v>
      </c>
      <c r="E16" s="288"/>
      <c r="F16" s="274"/>
      <c r="G16" s="274"/>
      <c r="H16" s="120"/>
      <c r="I16" s="120"/>
      <c r="J16" s="121"/>
    </row>
    <row r="17" spans="2:10" ht="21.75" customHeight="1">
      <c r="B17" s="286" t="s">
        <v>537</v>
      </c>
      <c r="C17" s="122" t="s">
        <v>83</v>
      </c>
      <c r="D17" s="274" t="s">
        <v>527</v>
      </c>
      <c r="E17" s="288"/>
      <c r="F17" s="274"/>
      <c r="G17" s="274"/>
      <c r="H17" s="120"/>
      <c r="I17" s="120"/>
      <c r="J17" s="121"/>
    </row>
    <row r="18" spans="2:10" ht="21.75" customHeight="1">
      <c r="B18" s="286" t="s">
        <v>539</v>
      </c>
      <c r="C18" s="122" t="s">
        <v>538</v>
      </c>
      <c r="D18" s="274" t="s">
        <v>527</v>
      </c>
      <c r="E18" s="288"/>
      <c r="F18" s="274"/>
      <c r="G18" s="274"/>
      <c r="H18" s="120"/>
      <c r="I18" s="120"/>
      <c r="J18" s="121"/>
    </row>
    <row r="19" spans="2:10" ht="23.25" customHeight="1">
      <c r="B19" s="286" t="s">
        <v>540</v>
      </c>
      <c r="C19" s="122" t="s">
        <v>304</v>
      </c>
      <c r="D19" s="274" t="s">
        <v>527</v>
      </c>
      <c r="E19" s="288"/>
      <c r="F19" s="274"/>
      <c r="G19" s="274"/>
      <c r="H19" s="120"/>
      <c r="I19" s="120"/>
      <c r="J19" s="121"/>
    </row>
    <row r="20" spans="2:10" ht="23.25" customHeight="1">
      <c r="B20" s="286" t="s">
        <v>541</v>
      </c>
      <c r="C20" s="122" t="s">
        <v>298</v>
      </c>
      <c r="D20" s="274" t="s">
        <v>527</v>
      </c>
      <c r="E20" s="288"/>
      <c r="F20" s="274"/>
      <c r="G20" s="274"/>
      <c r="H20" s="120"/>
      <c r="I20" s="120"/>
      <c r="J20" s="121"/>
    </row>
    <row r="21" spans="2:10" ht="23.25" customHeight="1">
      <c r="B21" s="286" t="s">
        <v>542</v>
      </c>
      <c r="C21" s="122" t="s">
        <v>543</v>
      </c>
      <c r="D21" s="274" t="s">
        <v>527</v>
      </c>
      <c r="E21" s="288"/>
      <c r="F21" s="274"/>
      <c r="G21" s="274"/>
      <c r="H21" s="120"/>
      <c r="I21" s="120"/>
      <c r="J21" s="121"/>
    </row>
    <row r="22" spans="2:10" ht="23.25" customHeight="1">
      <c r="B22" s="286" t="s">
        <v>544</v>
      </c>
      <c r="C22" s="122"/>
      <c r="D22" s="274" t="s">
        <v>527</v>
      </c>
      <c r="E22" s="288"/>
      <c r="F22" s="274"/>
      <c r="G22" s="274"/>
      <c r="H22" s="120"/>
      <c r="I22" s="120"/>
      <c r="J22" s="121"/>
    </row>
    <row r="23" spans="2:10">
      <c r="H23" s="303"/>
      <c r="I23" s="303"/>
    </row>
    <row r="25" spans="2:10" ht="12" customHeight="1">
      <c r="C25" s="329" t="s">
        <v>578</v>
      </c>
      <c r="F25" s="437"/>
      <c r="G25" s="437"/>
    </row>
    <row r="26" spans="2:10">
      <c r="F26" s="463" t="s">
        <v>79</v>
      </c>
      <c r="G26" s="463"/>
    </row>
    <row r="27" spans="2:10" ht="16.5">
      <c r="F27" s="437"/>
      <c r="G27" s="437"/>
    </row>
    <row r="28" spans="2:10">
      <c r="F28" s="463" t="s">
        <v>579</v>
      </c>
      <c r="G28" s="463"/>
    </row>
    <row r="29" spans="2:10" ht="16.5">
      <c r="F29" s="437"/>
      <c r="G29" s="437"/>
    </row>
    <row r="30" spans="2:10">
      <c r="F30" s="463" t="s">
        <v>580</v>
      </c>
      <c r="G30" s="463"/>
    </row>
    <row r="32" spans="2:10" ht="16.5">
      <c r="C32" s="304"/>
      <c r="D32" s="305"/>
      <c r="E32" s="305"/>
      <c r="F32" s="305"/>
      <c r="G32" s="305"/>
      <c r="H32" s="305"/>
      <c r="I32" s="305"/>
      <c r="J32" s="305"/>
    </row>
    <row r="33" spans="3:10" ht="16.5">
      <c r="C33" s="304"/>
      <c r="D33" s="305"/>
      <c r="E33" s="305"/>
      <c r="F33" s="305"/>
      <c r="G33" s="305"/>
      <c r="H33" s="305"/>
      <c r="I33" s="305"/>
      <c r="J33" s="305"/>
    </row>
    <row r="34" spans="3:10" ht="16.5">
      <c r="C34" s="304"/>
      <c r="D34" s="305"/>
      <c r="E34" s="305"/>
      <c r="F34" s="305"/>
      <c r="G34" s="305"/>
      <c r="H34" s="305"/>
      <c r="I34" s="305"/>
      <c r="J34" s="305"/>
    </row>
    <row r="35" spans="3:10" ht="16.5">
      <c r="C35" s="304"/>
      <c r="D35" s="305"/>
      <c r="E35" s="305"/>
      <c r="F35" s="305"/>
      <c r="G35" s="305"/>
      <c r="H35" s="305"/>
      <c r="I35" s="305"/>
      <c r="J35" s="305"/>
    </row>
    <row r="36" spans="3:10" ht="16.5">
      <c r="C36" s="304"/>
      <c r="D36" s="305"/>
      <c r="E36" s="305"/>
      <c r="F36" s="305"/>
      <c r="G36" s="305"/>
      <c r="H36" s="305"/>
      <c r="I36" s="305"/>
      <c r="J36" s="305"/>
    </row>
    <row r="37" spans="3:10" ht="16.5">
      <c r="C37" s="304"/>
      <c r="D37" s="305"/>
      <c r="E37" s="305"/>
      <c r="F37" s="305"/>
      <c r="G37" s="305"/>
      <c r="H37" s="305"/>
      <c r="I37" s="305"/>
      <c r="J37" s="305"/>
    </row>
    <row r="38" spans="3:10" ht="16.5">
      <c r="C38" s="304"/>
      <c r="D38" s="305"/>
      <c r="E38" s="305"/>
      <c r="F38" s="305"/>
      <c r="G38" s="305"/>
      <c r="H38" s="305"/>
      <c r="I38" s="305"/>
      <c r="J38" s="305"/>
    </row>
    <row r="39" spans="3:10" ht="16.5">
      <c r="C39" s="304"/>
      <c r="D39" s="305"/>
      <c r="E39" s="305"/>
      <c r="F39" s="305"/>
      <c r="G39" s="305"/>
      <c r="H39" s="305"/>
      <c r="I39" s="305"/>
      <c r="J39" s="305"/>
    </row>
    <row r="40" spans="3:10" ht="16.5">
      <c r="C40" s="304"/>
      <c r="D40" s="305"/>
      <c r="E40" s="305"/>
      <c r="F40" s="305"/>
      <c r="G40" s="305"/>
      <c r="H40" s="305"/>
      <c r="I40" s="305"/>
      <c r="J40" s="305"/>
    </row>
    <row r="41" spans="3:10" ht="16.5">
      <c r="C41" s="304"/>
      <c r="D41" s="305"/>
      <c r="E41" s="305"/>
      <c r="F41" s="305"/>
      <c r="G41" s="305"/>
      <c r="H41" s="305"/>
      <c r="I41" s="305"/>
      <c r="J41" s="305"/>
    </row>
    <row r="42" spans="3:10" ht="16.5">
      <c r="C42" s="304"/>
      <c r="D42" s="305"/>
      <c r="E42" s="305"/>
      <c r="F42" s="305"/>
      <c r="G42" s="305"/>
      <c r="H42" s="305"/>
      <c r="I42" s="305"/>
      <c r="J42" s="305"/>
    </row>
    <row r="43" spans="3:10" ht="16.5">
      <c r="C43" s="304"/>
      <c r="D43" s="305"/>
      <c r="E43" s="305"/>
      <c r="F43" s="305"/>
      <c r="G43" s="305"/>
      <c r="H43" s="305"/>
      <c r="I43" s="305"/>
      <c r="J43" s="305"/>
    </row>
    <row r="44" spans="3:10" ht="16.5">
      <c r="C44" s="304"/>
      <c r="D44" s="305"/>
      <c r="E44" s="305"/>
      <c r="F44" s="305"/>
      <c r="G44" s="305"/>
      <c r="H44" s="305"/>
      <c r="I44" s="305"/>
      <c r="J44" s="305"/>
    </row>
    <row r="45" spans="3:10" ht="16.5">
      <c r="C45" s="304"/>
      <c r="D45" s="305"/>
      <c r="E45" s="305"/>
      <c r="F45" s="305"/>
      <c r="G45" s="305"/>
      <c r="H45" s="305"/>
      <c r="I45" s="305"/>
      <c r="J45" s="305"/>
    </row>
    <row r="46" spans="3:10" ht="16.5">
      <c r="C46" s="304"/>
      <c r="D46" s="305"/>
      <c r="E46" s="305"/>
      <c r="F46" s="305"/>
      <c r="G46" s="305"/>
      <c r="H46" s="305"/>
      <c r="I46" s="305"/>
      <c r="J46" s="305"/>
    </row>
    <row r="47" spans="3:10" ht="16.5">
      <c r="C47" s="304"/>
      <c r="D47" s="305"/>
      <c r="E47" s="305"/>
      <c r="F47" s="305"/>
      <c r="G47" s="305"/>
      <c r="H47" s="305"/>
      <c r="I47" s="305"/>
      <c r="J47" s="305"/>
    </row>
    <row r="48" spans="3:10" ht="16.5">
      <c r="C48" s="304"/>
      <c r="D48" s="305"/>
      <c r="E48" s="305"/>
      <c r="F48" s="305"/>
      <c r="G48" s="305"/>
      <c r="H48" s="305"/>
      <c r="I48" s="305"/>
      <c r="J48" s="305"/>
    </row>
    <row r="49" spans="3:10" ht="16.5">
      <c r="C49" s="304"/>
      <c r="D49" s="305"/>
      <c r="E49" s="305"/>
      <c r="F49" s="305"/>
      <c r="G49" s="305"/>
      <c r="H49" s="305"/>
      <c r="I49" s="305"/>
      <c r="J49" s="305"/>
    </row>
    <row r="50" spans="3:10" ht="16.5">
      <c r="C50" s="304"/>
      <c r="D50" s="305"/>
      <c r="E50" s="305"/>
      <c r="F50" s="305"/>
      <c r="G50" s="305"/>
      <c r="H50" s="305"/>
      <c r="I50" s="305"/>
      <c r="J50" s="305"/>
    </row>
    <row r="51" spans="3:10" ht="16.5">
      <c r="C51" s="304"/>
      <c r="D51" s="305"/>
      <c r="E51" s="305"/>
      <c r="F51" s="305"/>
      <c r="G51" s="305"/>
      <c r="H51" s="305"/>
      <c r="I51" s="305"/>
      <c r="J51" s="305"/>
    </row>
    <row r="52" spans="3:10" ht="16.5">
      <c r="C52" s="304"/>
      <c r="D52" s="305"/>
      <c r="E52" s="305"/>
      <c r="F52" s="305"/>
      <c r="G52" s="305"/>
      <c r="H52" s="305"/>
      <c r="I52" s="305"/>
      <c r="J52" s="305"/>
    </row>
    <row r="53" spans="3:10" ht="16.5">
      <c r="C53" s="304"/>
      <c r="D53" s="305"/>
      <c r="E53" s="305"/>
      <c r="F53" s="305"/>
      <c r="G53" s="305"/>
      <c r="H53" s="305"/>
      <c r="I53" s="305"/>
      <c r="J53" s="305"/>
    </row>
    <row r="54" spans="3:10" ht="16.5">
      <c r="C54" s="304"/>
      <c r="D54" s="305"/>
      <c r="E54" s="305"/>
      <c r="F54" s="305"/>
      <c r="G54" s="305"/>
      <c r="H54" s="305"/>
      <c r="I54" s="305"/>
      <c r="J54" s="305"/>
    </row>
    <row r="55" spans="3:10" ht="16.5">
      <c r="C55" s="304"/>
      <c r="D55" s="305"/>
      <c r="E55" s="305"/>
      <c r="F55" s="305"/>
      <c r="G55" s="305"/>
      <c r="H55" s="305"/>
      <c r="I55" s="305"/>
      <c r="J55" s="305"/>
    </row>
    <row r="56" spans="3:10" ht="16.5">
      <c r="C56" s="304"/>
      <c r="D56" s="305"/>
      <c r="E56" s="305"/>
      <c r="F56" s="305"/>
      <c r="G56" s="305"/>
      <c r="H56" s="305"/>
      <c r="I56" s="305"/>
      <c r="J56" s="305"/>
    </row>
    <row r="57" spans="3:10" ht="16.5">
      <c r="C57" s="304"/>
      <c r="D57" s="305"/>
      <c r="E57" s="305"/>
      <c r="F57" s="305"/>
      <c r="G57" s="305"/>
      <c r="H57" s="305"/>
      <c r="I57" s="305"/>
      <c r="J57" s="305"/>
    </row>
    <row r="58" spans="3:10" ht="16.5">
      <c r="C58" s="304"/>
    </row>
    <row r="59" spans="3:10" ht="16.5">
      <c r="C59" s="304"/>
    </row>
    <row r="60" spans="3:10" ht="16.5">
      <c r="C60" s="304"/>
    </row>
    <row r="61" spans="3:10" ht="16.5">
      <c r="C61" s="304"/>
    </row>
    <row r="62" spans="3:10" ht="16.5">
      <c r="C62" s="304"/>
    </row>
    <row r="63" spans="3:10" ht="16.5">
      <c r="C63" s="304"/>
    </row>
    <row r="64" spans="3:10" ht="16.5">
      <c r="C64" s="304"/>
    </row>
    <row r="65" spans="3:3" ht="16.5">
      <c r="C65" s="304"/>
    </row>
    <row r="66" spans="3:3" ht="16.5">
      <c r="C66" s="304"/>
    </row>
    <row r="67" spans="3:3" ht="16.5">
      <c r="C67" s="304"/>
    </row>
    <row r="68" spans="3:3" ht="16.5">
      <c r="C68" s="304"/>
    </row>
    <row r="69" spans="3:3" ht="16.5">
      <c r="C69" s="304"/>
    </row>
    <row r="70" spans="3:3" ht="16.5">
      <c r="C70" s="304"/>
    </row>
    <row r="71" spans="3:3" ht="16.5">
      <c r="C71" s="304"/>
    </row>
    <row r="72" spans="3:3" ht="16.5">
      <c r="C72" s="304"/>
    </row>
    <row r="73" spans="3:3" ht="16.5">
      <c r="C73" s="304"/>
    </row>
    <row r="74" spans="3:3" ht="16.5">
      <c r="C74" s="304"/>
    </row>
    <row r="75" spans="3:3" ht="16.5">
      <c r="C75" s="304"/>
    </row>
    <row r="76" spans="3:3" ht="16.5">
      <c r="C76" s="304"/>
    </row>
    <row r="77" spans="3:3" ht="16.5">
      <c r="C77" s="304"/>
    </row>
    <row r="78" spans="3:3" ht="16.5">
      <c r="C78" s="304"/>
    </row>
    <row r="79" spans="3:3" ht="16.5">
      <c r="C79" s="304"/>
    </row>
    <row r="80" spans="3:3" ht="16.5">
      <c r="C80" s="304"/>
    </row>
    <row r="81" spans="3:3" ht="16.5">
      <c r="C81" s="304"/>
    </row>
    <row r="82" spans="3:3" ht="16.5">
      <c r="C82" s="304"/>
    </row>
    <row r="83" spans="3:3" ht="16.5">
      <c r="C83" s="304"/>
    </row>
    <row r="84" spans="3:3" ht="16.5">
      <c r="C84" s="304"/>
    </row>
    <row r="85" spans="3:3" ht="16.5">
      <c r="C85" s="304"/>
    </row>
    <row r="86" spans="3:3" ht="16.5">
      <c r="C86" s="304"/>
    </row>
    <row r="87" spans="3:3" ht="16.5">
      <c r="C87" s="304"/>
    </row>
    <row r="88" spans="3:3" ht="16.5">
      <c r="C88" s="304"/>
    </row>
    <row r="89" spans="3:3" ht="16.5">
      <c r="C89" s="304"/>
    </row>
  </sheetData>
  <mergeCells count="16">
    <mergeCell ref="F30:G30"/>
    <mergeCell ref="F3:G3"/>
    <mergeCell ref="F2:G2"/>
    <mergeCell ref="F25:G25"/>
    <mergeCell ref="F26:G26"/>
    <mergeCell ref="F27:G27"/>
    <mergeCell ref="F28:G28"/>
    <mergeCell ref="F29:G29"/>
    <mergeCell ref="F9:G9"/>
    <mergeCell ref="H2:I2"/>
    <mergeCell ref="B5:G5"/>
    <mergeCell ref="E9:E10"/>
    <mergeCell ref="D9:D10"/>
    <mergeCell ref="B9:B10"/>
    <mergeCell ref="C9:C10"/>
    <mergeCell ref="B7:G7"/>
  </mergeCells>
  <conditionalFormatting sqref="D6">
    <cfRule type="cellIs" dxfId="1" priority="1" operator="equal">
      <formula>0</formula>
    </cfRule>
  </conditionalFormatting>
  <dataValidations count="2">
    <dataValidation type="list" allowBlank="1" showInputMessage="1" showErrorMessage="1" sqref="E6" xr:uid="{42180077-B38D-441C-ACB3-DEEE3827DE2F}">
      <formula1>"оберіть рік, 2025, 2026, 2027, 2028, 2029, 2030, 2031, 2032, 2033, 2034, 2035"</formula1>
    </dataValidation>
    <dataValidation type="list" allowBlank="1" showInputMessage="1" showErrorMessage="1" sqref="D6" xr:uid="{8D8ABFD2-911D-49F5-8D94-31E3D8235BD9}">
      <formula1>"оберіть період, березень, червень, вересень, грудень"</formula1>
    </dataValidation>
  </dataValidation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9</vt:i4>
      </vt:variant>
    </vt:vector>
  </HeadingPairs>
  <TitlesOfParts>
    <vt:vector size="20" baseType="lpstr">
      <vt:lpstr>1-НКРЕКП-передача ее</vt:lpstr>
      <vt:lpstr>Додаток 1</vt:lpstr>
      <vt:lpstr>Додаток 2</vt:lpstr>
      <vt:lpstr>Додаток 3 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Випада.чі списки</vt:lpstr>
      <vt:lpstr>'1-НКРЕКП-передача ее'!Область_друку</vt:lpstr>
      <vt:lpstr>'Додаток 1'!Область_друку</vt:lpstr>
      <vt:lpstr>'Додаток 2'!Область_друку</vt:lpstr>
      <vt:lpstr>'Додаток 3 '!Область_друку</vt:lpstr>
      <vt:lpstr>'Додаток 4'!Область_друку</vt:lpstr>
      <vt:lpstr>'Додаток 5'!Область_друку</vt:lpstr>
      <vt:lpstr>'Додаток 7'!Область_друку</vt:lpstr>
      <vt:lpstr>'Додаток 8'!Область_друку</vt:lpstr>
      <vt:lpstr>'Додаток 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Мілова М.В.</dc:creator>
  <cp:lastModifiedBy>Марина Мілова</cp:lastModifiedBy>
  <cp:lastPrinted>2019-12-19T09:54:33Z</cp:lastPrinted>
  <dcterms:created xsi:type="dcterms:W3CDTF">2014-01-10T09:04:17Z</dcterms:created>
  <dcterms:modified xsi:type="dcterms:W3CDTF">2025-11-25T09:47:38Z</dcterms:modified>
</cp:coreProperties>
</file>